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 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<sst xmlns="http://schemas.openxmlformats.org/spreadsheetml/2006/main" count="733" uniqueCount="322">
  <si>
    <t>к Постановлению главы</t>
  </si>
  <si>
    <t>муниципального образования</t>
  </si>
  <si>
    <t>Исполнено в  рублях</t>
  </si>
  <si>
    <t xml:space="preserve">  НАЛОГОВЫЕ И НЕНАЛОГОВЫЕ ДОХОДЫ</t>
  </si>
  <si>
    <t>18210102010010000110</t>
  </si>
  <si>
    <t>18210503010010000110</t>
  </si>
  <si>
    <t>18210600000000000000</t>
  </si>
  <si>
    <t xml:space="preserve">    НАЛОГИ НА ИМУЩЕСТВО</t>
  </si>
  <si>
    <t>18210601030100000110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</si>
  <si>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</si>
  <si>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18210606013100000110</t>
  </si>
  <si>
    <t xml:space="preserve">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</si>
  <si>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18210606023100000110</t>
  </si>
  <si>
    <t xml:space="preserve"> 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</si>
  <si>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ГОСУДАРСТВЕННАЯ ПОШЛИНА</t>
  </si>
  <si>
    <t>92010804020010000110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</si>
  <si>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</si>
  <si>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</si>
  <si>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</si>
  <si>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92011301995100004130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</si>
  <si>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</si>
  <si>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</si>
  <si>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00020201000000000151</t>
  </si>
  <si>
    <t>90120201001100000151</t>
  </si>
  <si>
    <t xml:space="preserve">    Дотации бюджетам поселений на выравнивание бюджетной обеспеченности</t>
  </si>
  <si>
    <t>92020203015100000151</t>
  </si>
  <si>
    <t xml:space="preserve">    Субвенции бюджетам поселений на осуществление первичного воинского учета на территориях, где отсутствую военные комиссариаты</t>
  </si>
  <si>
    <t>92020203024100000151</t>
  </si>
  <si>
    <t>92020204999100000151</t>
  </si>
  <si>
    <t xml:space="preserve">    Прочие межбюджетные трансферты на выравнивание бюджетной обеспеченности</t>
  </si>
  <si>
    <r>
      <t xml:space="preserve">    </t>
    </r>
    <r>
      <rPr>
        <b/>
        <sz val="10"/>
        <rFont val="Arial Cyr"/>
        <family val="0"/>
      </rPr>
      <t xml:space="preserve">Дотации </t>
    </r>
    <r>
      <rPr>
        <sz val="10"/>
        <rFont val="Arial Cyr"/>
        <family val="0"/>
      </rPr>
      <t>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</si>
  <si>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Arial Cyr"/>
        <family val="0"/>
      </rPr>
      <t>Иные</t>
    </r>
    <r>
      <rPr>
        <sz val="10"/>
        <rFont val="Arial Cyr"/>
        <family val="0"/>
      </rPr>
      <t xml:space="preserve"> межбюджетные трансферты</t>
    </r>
  </si>
  <si>
    <r>
      <t xml:space="preserve">    Прочие</t>
    </r>
    <r>
      <rPr>
        <sz val="10"/>
        <rFont val="Arial Cyr"/>
        <family val="0"/>
      </rPr>
      <t xml:space="preserve"> межбюджетные трансферты, передаваемые бюджетам поселений,</t>
    </r>
    <r>
      <rPr>
        <i/>
        <sz val="10"/>
        <rFont val="Arial Cyr"/>
        <family val="0"/>
      </rPr>
      <t xml:space="preserve"> из них:</t>
    </r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</si>
  <si>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</si>
  <si>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r>
      <t xml:space="preserve">    </t>
    </r>
    <r>
      <rPr>
        <sz val="10"/>
        <rFont val="Arial"/>
        <family val="0"/>
      </rPr>
      <t>Прочие</t>
    </r>
    <r>
      <rPr>
        <sz val="10"/>
        <rFont val="Arial Cyr"/>
        <family val="0"/>
      </rPr>
      <t xml:space="preserve"> межбюджетные трансферты, передаваемые бюджетам поселений, </t>
    </r>
    <r>
      <rPr>
        <b/>
        <sz val="10"/>
        <rFont val="Arial Cyr"/>
        <family val="0"/>
      </rPr>
      <t>в  т.ч.:</t>
    </r>
  </si>
  <si>
    <t>Восточное сельское поселение</t>
  </si>
  <si>
    <t xml:space="preserve">      Жилищное хозяйство</t>
  </si>
  <si>
    <t>0501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</si>
  <si>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</si>
  <si>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</si>
  <si>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</si>
  <si>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</si>
  <si>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</si>
  <si>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</si>
  <si>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90111105013100000120</t>
  </si>
  <si>
    <t>00020000000000000000</t>
  </si>
  <si>
    <t>00020200000000000000</t>
  </si>
  <si>
    <t>в рублях</t>
  </si>
  <si>
    <t>00020204000000000151</t>
  </si>
  <si>
    <t xml:space="preserve">      Молодежная политика и оздоровление детей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</si>
  <si>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</si>
  <si>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</si>
  <si>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</si>
  <si>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</si>
  <si>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Код целевой статьи</t>
  </si>
  <si>
    <t xml:space="preserve">    НАЦИОНАЛЬНАЯ ОБОРОНА</t>
  </si>
  <si>
    <t xml:space="preserve">      Мобилизационная и вневойсковая подготовка</t>
  </si>
  <si>
    <t xml:space="preserve">      Обеспечение пожарной безопасности</t>
  </si>
  <si>
    <t xml:space="preserve">      Благоустройство</t>
  </si>
  <si>
    <t xml:space="preserve">    СРЕДСТВА МАССОВОЙ ИНФОРМАЦИИ</t>
  </si>
  <si>
    <t xml:space="preserve">      Периодическая печать и издательства</t>
  </si>
  <si>
    <t>0200</t>
  </si>
  <si>
    <t>0203</t>
  </si>
  <si>
    <t>0310</t>
  </si>
  <si>
    <t>0503</t>
  </si>
  <si>
    <t>1200</t>
  </si>
  <si>
    <t>1202</t>
  </si>
  <si>
    <t xml:space="preserve">муниципального образования 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</si>
  <si>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</si>
  <si>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</si>
  <si>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</si>
  <si>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</si>
  <si>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</si>
  <si>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</si>
  <si>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>Источники финансирования дефицита местного бюджета</t>
  </si>
  <si>
    <t>Администрация муниципального образования</t>
  </si>
  <si>
    <t>Приложение № 2</t>
  </si>
  <si>
    <t>к Постановлению Главы</t>
  </si>
  <si>
    <t>Наименование раздела, подраздела, целевой статьи или вида расходов</t>
  </si>
  <si>
    <t>Приложение № 3</t>
  </si>
  <si>
    <t>Наименование источников внутреннего финансирования бюджета</t>
  </si>
  <si>
    <t>КБК</t>
  </si>
  <si>
    <t>Код вида расходов</t>
  </si>
  <si>
    <t>000</t>
  </si>
  <si>
    <t>0100</t>
  </si>
  <si>
    <t>0000000</t>
  </si>
  <si>
    <t>0102</t>
  </si>
  <si>
    <t>0103</t>
  </si>
  <si>
    <t>0104</t>
  </si>
  <si>
    <t>0113</t>
  </si>
  <si>
    <t>0300</t>
  </si>
  <si>
    <t>0309</t>
  </si>
  <si>
    <t>0314</t>
  </si>
  <si>
    <t>0400</t>
  </si>
  <si>
    <t>0409</t>
  </si>
  <si>
    <t>0412</t>
  </si>
  <si>
    <t>0500</t>
  </si>
  <si>
    <t>0502</t>
  </si>
  <si>
    <t>0700</t>
  </si>
  <si>
    <t>0707</t>
  </si>
  <si>
    <t>0800</t>
  </si>
  <si>
    <t>0801</t>
  </si>
  <si>
    <t>1100</t>
  </si>
  <si>
    <t>1102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</si>
  <si>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</si>
  <si>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</si>
  <si>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</si>
  <si>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</si>
  <si>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</si>
  <si>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</si>
  <si>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</si>
  <si>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</si>
  <si>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</si>
  <si>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</si>
  <si>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</si>
  <si>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</si>
  <si>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</si>
  <si>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</si>
  <si>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>Приложение № 1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</si>
  <si>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</si>
  <si>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</si>
  <si>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</si>
  <si>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</si>
  <si>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>18210100000000000000</t>
  </si>
  <si>
    <t xml:space="preserve">    НАЛОГИ НА ПРИБЫЛЬ, ДОХОДЫ</t>
  </si>
  <si>
    <t>18210500000000000000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</si>
  <si>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</si>
  <si>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920 00 00 00 00 00 0000 000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</si>
  <si>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</si>
  <si>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920 01 03 00 00 10 0000 710</t>
  </si>
  <si>
    <t xml:space="preserve">Погашение  бюджетом поселения бюджетных  кредитов,  полученных   от других  бюджетов  бюджетной  системы  Российской Федерации в валюте Российской Федерации
</t>
  </si>
  <si>
    <t>920 01 03 00 00 10 0000 810</t>
  </si>
  <si>
    <t>Увеличение прочих остатков денежных средств бюджета поселения</t>
  </si>
  <si>
    <t>920 01 05 02 01 10 0000 510</t>
  </si>
  <si>
    <t>Уменьшение прочих остатков денежных средств бюджета поселения</t>
  </si>
  <si>
    <t>920 01 05 02 01 10 0000 610</t>
  </si>
  <si>
    <t xml:space="preserve">Исполнение муниципальных гарантий бюджета поселения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</si>
  <si>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920 01 06 04 01 10 0000 810</t>
  </si>
  <si>
    <t>Возврат бюджетных кредитов, предоставленных юридическим лицам из бюджета поселения в валюте Российской Федерации</t>
  </si>
  <si>
    <t>920 01 06 05 01 10 0000 640</t>
  </si>
  <si>
    <t>"Восточное сельское поселение"</t>
  </si>
  <si>
    <t>00011400000000000000</t>
  </si>
  <si>
    <t>90111406013100000430</t>
  </si>
  <si>
    <t>Сумма средств, предусмотренная на 2014 год в Решении о местном бюджете, в рублях</t>
  </si>
  <si>
    <t>7002001</t>
  </si>
  <si>
    <t>121</t>
  </si>
  <si>
    <t>7002004</t>
  </si>
  <si>
    <t>123</t>
  </si>
  <si>
    <t>7002002</t>
  </si>
  <si>
    <t>20П2027</t>
  </si>
  <si>
    <t>111</t>
  </si>
  <si>
    <t>112</t>
  </si>
  <si>
    <t>244</t>
  </si>
  <si>
    <t>20П4110</t>
  </si>
  <si>
    <t>20Ж5118</t>
  </si>
  <si>
    <t>2062010</t>
  </si>
  <si>
    <t>2052009</t>
  </si>
  <si>
    <t>2082012</t>
  </si>
  <si>
    <t>20Б2021</t>
  </si>
  <si>
    <t>20Г1026</t>
  </si>
  <si>
    <t>20Г2023</t>
  </si>
  <si>
    <t>20Г2024</t>
  </si>
  <si>
    <t>20Г2025</t>
  </si>
  <si>
    <t>20Д2026</t>
  </si>
  <si>
    <t>2072011</t>
  </si>
  <si>
    <t>243</t>
  </si>
  <si>
    <t>2021014</t>
  </si>
  <si>
    <t>2021016</t>
  </si>
  <si>
    <t>2022003</t>
  </si>
  <si>
    <t>2022005</t>
  </si>
  <si>
    <t>20Л2022</t>
  </si>
  <si>
    <t>2032006</t>
  </si>
  <si>
    <t>2032007</t>
  </si>
  <si>
    <t>2042008</t>
  </si>
  <si>
    <t>20И1002</t>
  </si>
  <si>
    <t>20И2016</t>
  </si>
  <si>
    <t>20И2017</t>
  </si>
  <si>
    <t>20И2018</t>
  </si>
  <si>
    <t>20И2019</t>
  </si>
  <si>
    <t>20И2020</t>
  </si>
  <si>
    <t>2012002</t>
  </si>
  <si>
    <t>312</t>
  </si>
  <si>
    <t>2012001</t>
  </si>
  <si>
    <t>360</t>
  </si>
  <si>
    <t>2092014</t>
  </si>
  <si>
    <t>2092015</t>
  </si>
  <si>
    <t>20П2028</t>
  </si>
  <si>
    <t xml:space="preserve">Сумма средств предусмотренная на 2014 год в решении о местном бюджете, в  рублях </t>
  </si>
  <si>
    <t>18210102020010000110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</si>
  <si>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</si>
  <si>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</si>
  <si>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10010300000000000000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</si>
  <si>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</si>
  <si>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</si>
  <si>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 xml:space="preserve">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</si>
  <si>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</si>
  <si>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</si>
  <si>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</si>
  <si>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</si>
  <si>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</si>
  <si>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</si>
  <si>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92010800000000000000</t>
  </si>
  <si>
    <t>92011105075100000120</t>
  </si>
  <si>
    <t>92011300000000000000</t>
  </si>
  <si>
    <t>00011700000000000000</t>
  </si>
  <si>
    <t>Невыясненные поступления , зачисляемые в бюджеты поселений</t>
  </si>
  <si>
    <t>92011701050100000180</t>
  </si>
  <si>
    <t xml:space="preserve">   Субвенции бюджетам поселений на выполнение передаваемых полномочий субъектов Российской Федерации</t>
  </si>
  <si>
    <t xml:space="preserve">     Прочие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1. "Развитие культуры и искусства"</t>
  </si>
  <si>
    <t xml:space="preserve">     Прочие межбюджетные трансферты  на капитальные вложения и прочие нужды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</si>
  <si>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>122</t>
  </si>
  <si>
    <t>20Д2029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</si>
  <si>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</si>
  <si>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</si>
  <si>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</si>
  <si>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Доходы от сдачи в аренду имущества,составляющего казну поселений ( за исключением земельных участков) в т.ч.</t>
  </si>
  <si>
    <t>92011105075100003120</t>
  </si>
  <si>
    <t xml:space="preserve">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 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</si>
  <si>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</si>
  <si>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поселений</t>
  </si>
  <si>
    <t>92011302995100001130</t>
  </si>
  <si>
    <t xml:space="preserve">  Прочие доходы от компенсации затрат бюджетов поселений ( в части возврата дебиторской задолженности прошлых лет)</t>
  </si>
  <si>
    <t xml:space="preserve">  ДОХОДЫ ОТ ПРОДАЖИ МАТЕРИАЛЬНЫХ И НЕМАТЕРИАЛЬНЫХ АКТИВОВ</t>
  </si>
  <si>
    <t xml:space="preserve">  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</si>
  <si>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</si>
  <si>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   Прочие межбюджетные трансферты на прочие нужды по подпрограмме 4. "Развитие транспортного комплекса в муниципальном образовании Камышловский муниципальный район"</t>
  </si>
  <si>
    <t xml:space="preserve">     Прочие межбюджетные трансферты на развитие культуры, молодежной политики и спорта на территории муниципального образования Камышловский муниципальный район на 2014-2016 годы по подпрограмме 3."Развитие потенциала молодежи Камышловского района"</t>
  </si>
  <si>
    <t>Отчет об исполнении бюджета муниципального образования "Восточное сельское поселение"</t>
  </si>
  <si>
    <t>852</t>
  </si>
  <si>
    <t>20И1014</t>
  </si>
  <si>
    <t>в процентах к сумме средств, отраженных в графе 7</t>
  </si>
  <si>
    <t>за девять месяцев 2014 года по кодам классификации доходов бюджетов РФ</t>
  </si>
  <si>
    <t>Отчет об исполнении расходов бюджета муниципального образования  "Восточное сельское поселение" по разделам, подразделам, целевым статьям и видам расходов классификации расходов бюджетов Российской Федерации, за девять месяцев 2014 года</t>
  </si>
  <si>
    <t>Отчет об исполнении расходов бюджета муниципального образования "Восточное сельское поселение" за девять месяцев 2014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</si>
  <si>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ИТОГО ДОХОДОВ :</t>
  </si>
  <si>
    <t xml:space="preserve">ИТОГО РАСХОДОВ : </t>
  </si>
  <si>
    <t>Исполненено за девять месяцев 2014 года, в рублях</t>
  </si>
  <si>
    <t xml:space="preserve">        Непрограммные направления деятельности</t>
  </si>
  <si>
    <t xml:space="preserve">        Муниципальная программа "Комплексное развитие территории муниципального образования "Восточное сельское поселение" на период 2014-2016 годов"</t>
  </si>
  <si>
    <t xml:space="preserve">          Подпрограмма 15 "Обеспечение деятельности органов местного самоуправления Восточного сельского поселения 
на 2014-2016 годы"
</t>
  </si>
  <si>
    <t xml:space="preserve">          Подпрограмма 14 "Подготовка документации по планировке и межеванию территории Восточного сельского поселения на 2014-2016 годы"</t>
  </si>
  <si>
    <t xml:space="preserve">          Подпрограмма 16 "Осуществление первичного воинского учета на территориях, где отсутствуют военные комиссариаты, на территории Восточного сельского поселения на 2014-2016 годы"</t>
  </si>
  <si>
    <t xml:space="preserve">          Подпрограмма 6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на 2014-2016 годы"</t>
  </si>
  <si>
    <t xml:space="preserve">          Подпрограмма 5 "Обеспечение первичных мер пожарной безопасности в границах муниципального образования "Восточное сельское поселение" на 2014-2016 годы"</t>
  </si>
  <si>
    <t xml:space="preserve">          Подпрограмма 8 "Профилактика терроризма и экстремизма, а также минимизация и (или) ликвидация последствий терроризма и экстремизма на территории муниципального  образования ""Восточное сельское поселение" на 2014-2016 годы"</t>
  </si>
  <si>
    <t xml:space="preserve">          Подпрограмма 11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 на 2014-2016 годы"</t>
  </si>
  <si>
    <t xml:space="preserve">          Подпрограмма 13 "Развитие транспортного комплекса в муниципальном образовании "Восточное сельское поселение" на 2014-2016 годы"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</si>
  <si>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 на 2014-2016 годы"</t>
  </si>
  <si>
    <t xml:space="preserve">          Подпрограмма 2 "Комплексное развитие систем коммунальной инфраструктуры муниципального образования "Восточное сельское поселение" на 2014-2016 годы"</t>
  </si>
  <si>
    <t xml:space="preserve">          Подпрограмма 12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</si>
  <si>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  Подпрограмма 3 "Комплексное благоустройство территории муниципального образования "Восточное сельское поселение" на 2014-2016 годы"</t>
  </si>
  <si>
    <t xml:space="preserve">          Подпрограмма 4 "Молодежь - будущее муниципального образования "Восточное сельское поселение" на 2014-2016 годы"</t>
  </si>
  <si>
    <t xml:space="preserve">          Подпрограмма 10 "Развитие культуры и библиотек муниципального образования "Восточное сельское поселение" на 2014-2016 годы"</t>
  </si>
  <si>
    <t xml:space="preserve">          Подпрограмма 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 на 2014-2016 годы"</t>
  </si>
  <si>
    <t xml:space="preserve">          Подпрограмма 9 "Развитие физической культуры и спорта на территории  муниципального образования "Восточное сельское поселение" на 2014-2016 годы"</t>
  </si>
  <si>
    <t>7000000</t>
  </si>
  <si>
    <t>2000000</t>
  </si>
  <si>
    <t>20П0000</t>
  </si>
  <si>
    <t>20Д0000</t>
  </si>
  <si>
    <t>20Ж0000</t>
  </si>
  <si>
    <t>2060000</t>
  </si>
  <si>
    <t>2050000</t>
  </si>
  <si>
    <t>2080000</t>
  </si>
  <si>
    <t>20Б0000</t>
  </si>
  <si>
    <t>20Г0000</t>
  </si>
  <si>
    <t>2070000</t>
  </si>
  <si>
    <t>2020000</t>
  </si>
  <si>
    <t>20Л0000</t>
  </si>
  <si>
    <t>2030000</t>
  </si>
  <si>
    <t>2040000</t>
  </si>
  <si>
    <t>20И0000</t>
  </si>
  <si>
    <t>2010000</t>
  </si>
  <si>
    <t>2090000</t>
  </si>
  <si>
    <t xml:space="preserve">            Глава муниципального образования</t>
  </si>
  <si>
    <t xml:space="preserve">              Фонд оплаты труда государственных (муниципальных) органов и взносы по обязательному социальному страхованию</t>
  </si>
  <si>
    <t xml:space="preserve">            Депутаты представительного органа муниципального образования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</si>
  <si>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полномочий.</t>
  </si>
  <si>
    <t xml:space="preserve">            Обеспечение деятельности муниципальных органов (центральный аппарат)</t>
  </si>
  <si>
    <t xml:space="preserve">              Иные выплаты персоналу государственных (муниципальных) органов, за исключением фонда оплаты труда</t>
  </si>
  <si>
    <t xml:space="preserve">              Прочая закупка товаров, работ и услуг для обеспечения государственных (муниципальных) нужд</t>
  </si>
  <si>
    <t xml:space="preserve">              Уплата прочих налогов, сборов и иных платежей</t>
  </si>
  <si>
    <t xml:space="preserve">            Определение долей собственников жилых помещений на общее имущество, оформления справок</t>
  </si>
  <si>
    <t xml:space="preserve">            Мероприятия по обеспечение деятельности органов местного самоуправления</t>
  </si>
  <si>
    <t xml:space="preserve">              Фонд оплаты труда казенных учреждений и взносы по обязательному социальному страхованию</t>
  </si>
  <si>
    <t xml:space="preserve">              Иные выплаты персоналу казенных учреждений, за исключением фонда оплаты труда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</si>
  <si>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</si>
  <si>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Мероприятия по осуществление первичного воинского учета на территориях, где отсутствуют военные комиссариаты</t>
  </si>
  <si>
    <t xml:space="preserve">            Проведение мероприятий по профилактике возникновения ЧС природного и техногенного характера, предупреждение возможного нанесения ущерба от ЧС, повышение эффективности системы защиты населения в условиях ЧС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</si>
  <si>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</si>
  <si>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Приобретение горюче- смазочных материалов, для заправки спецмашины</t>
  </si>
  <si>
    <t xml:space="preserve">            Материальная поддержка деятельности добровольных формирований</t>
  </si>
  <si>
    <t xml:space="preserve">            Межбюджетные трансферты на прочие нужды по Подпрограмме 4" Развитие транспортного комплекса в муниципальном образовании Камышловский муниципальный район на 2014-2016 годы"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</si>
  <si>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</si>
  <si>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Проведение экспертизы сметной документации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</si>
  <si>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</si>
  <si>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</si>
  <si>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</si>
  <si>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  Закупка товаров, работ, услуг в целях капитального ремонта государственного (муниципального) имущества</t>
  </si>
  <si>
    <t xml:space="preserve">            Межбюджетные трансферты на иные капитальные вложения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</si>
  <si>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      Межбюджетные трансферты на прочие нужды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</si>
  <si>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      Приобретение и монтаж водогрейных котлов в котельной</t>
  </si>
  <si>
    <t xml:space="preserve">            Замена ветхих коммунальных сетей</t>
  </si>
  <si>
    <t xml:space="preserve">            Проведение работ по установке счетчиков приборов учета энергоресурсов</t>
  </si>
  <si>
    <t xml:space="preserve">            Обслуживание, содержание и ремонт уличного освещения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</si>
  <si>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</si>
  <si>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</si>
  <si>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</si>
  <si>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          Проведение мероприятий в рамках районного конкурса  "Инициатива 2014"</t>
  </si>
  <si>
    <t xml:space="preserve">            Обеспечение деятельности подведомственного учреждения</t>
  </si>
  <si>
    <t xml:space="preserve">            Проведение работ по капитальному ремонту и ремонту СДК</t>
  </si>
  <si>
    <t xml:space="preserve">            Подписка на периодические издания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</si>
  <si>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</si>
  <si>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Доплаты к пенсиям, дополнительное пенсионное обеспечение</t>
  </si>
  <si>
    <t xml:space="preserve">              Иные пенсии, социальные доплаты к пенсиям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</si>
  <si>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</si>
  <si>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  Иные выплаты населению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</si>
  <si>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</si>
  <si>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Закупка спортивного инвентаря и оборудования</t>
  </si>
  <si>
    <t xml:space="preserve">            Мероприятия в сфере средств массовой информации</t>
  </si>
  <si>
    <t>от  27.10.2014 г. № 146</t>
  </si>
  <si>
    <t>от 27.10.2014 № 146</t>
  </si>
  <si>
    <t>от 27.10.2014 г. № 146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</si>
</sst>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00"/>
    <numFmt numFmtId="196" formatCode="_(\$* #,##0_);_(\$* \(#,##0\);_(\$* &quot;-&quot;_);_(@_)"/>
    <numFmt numFmtId="197" formatCode="_(\$* #,##0.00_);_(\$* \(#,##0.00\);_(\$* &quot;-&quot;??_);_(@_)"/>
    <numFmt numFmtId="198" formatCode="0.00;[Red]0.00"/>
    <numFmt numFmtId="199" formatCode="#,##0.00;[Red]#,##0.00"/>
    <numFmt numFmtId="200" formatCode="#,##0.00_р_.;[Red]#,##0.00_р_."/>
  </numFmts>
  <fonts count="56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i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1"/>
      <color rgb="FF00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35" fillId="11" borderId="0" applyNumberFormat="0" applyBorder="0" applyAlignment="0" applyProtection="0"/>
    <xf numFmtId="0" fontId="8" fillId="12" borderId="0" applyNumberFormat="0" applyBorder="0" applyAlignment="0" applyProtection="0"/>
    <xf numFmtId="0" fontId="35" fillId="13" borderId="0" applyNumberFormat="0" applyBorder="0" applyAlignment="0" applyProtection="0"/>
    <xf numFmtId="0" fontId="8" fillId="14" borderId="0" applyNumberFormat="0" applyBorder="0" applyAlignment="0" applyProtection="0"/>
    <xf numFmtId="0" fontId="35" fillId="15" borderId="0" applyNumberFormat="0" applyBorder="0" applyAlignment="0" applyProtection="0"/>
    <xf numFmtId="0" fontId="8" fillId="16" borderId="0" applyNumberFormat="0" applyBorder="0" applyAlignment="0" applyProtection="0"/>
    <xf numFmtId="0" fontId="35" fillId="17" borderId="0" applyNumberFormat="0" applyBorder="0" applyAlignment="0" applyProtection="0"/>
    <xf numFmtId="0" fontId="8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8" borderId="0" applyNumberFormat="0" applyBorder="0" applyAlignment="0" applyProtection="0"/>
    <xf numFmtId="0" fontId="35" fillId="20" borderId="0" applyNumberFormat="0" applyBorder="0" applyAlignment="0" applyProtection="0"/>
    <xf numFmtId="0" fontId="8" fillId="14" borderId="0" applyNumberFormat="0" applyBorder="0" applyAlignment="0" applyProtection="0"/>
    <xf numFmtId="0" fontId="35" fillId="21" borderId="0" applyNumberFormat="0" applyBorder="0" applyAlignment="0" applyProtection="0"/>
    <xf numFmtId="0" fontId="8" fillId="22" borderId="0" applyNumberFormat="0" applyBorder="0" applyAlignment="0" applyProtection="0"/>
    <xf numFmtId="0" fontId="35" fillId="23" borderId="0" applyNumberFormat="0" applyBorder="0" applyAlignment="0" applyProtection="0"/>
    <xf numFmtId="0" fontId="9" fillId="24" borderId="0" applyNumberFormat="0" applyBorder="0" applyAlignment="0" applyProtection="0"/>
    <xf numFmtId="0" fontId="36" fillId="25" borderId="0" applyNumberFormat="0" applyBorder="0" applyAlignment="0" applyProtection="0"/>
    <xf numFmtId="0" fontId="9" fillId="16" borderId="0" applyNumberFormat="0" applyBorder="0" applyAlignment="0" applyProtection="0"/>
    <xf numFmtId="0" fontId="36" fillId="26" borderId="0" applyNumberFormat="0" applyBorder="0" applyAlignment="0" applyProtection="0"/>
    <xf numFmtId="0" fontId="9" fillId="18" borderId="0" applyNumberFormat="0" applyBorder="0" applyAlignment="0" applyProtection="0"/>
    <xf numFmtId="0" fontId="36" fillId="27" borderId="0" applyNumberFormat="0" applyBorder="0" applyAlignment="0" applyProtection="0"/>
    <xf numFmtId="0" fontId="9" fillId="28" borderId="0" applyNumberFormat="0" applyBorder="0" applyAlignment="0" applyProtection="0"/>
    <xf numFmtId="0" fontId="36" fillId="29" borderId="0" applyNumberFormat="0" applyBorder="0" applyAlignment="0" applyProtection="0"/>
    <xf numFmtId="0" fontId="9" fillId="30" borderId="0" applyNumberFormat="0" applyBorder="0" applyAlignment="0" applyProtection="0"/>
    <xf numFmtId="0" fontId="36" fillId="31" borderId="0" applyNumberFormat="0" applyBorder="0" applyAlignment="0" applyProtection="0"/>
    <xf numFmtId="0" fontId="9" fillId="32" borderId="0" applyNumberFormat="0" applyBorder="0" applyAlignment="0" applyProtection="0"/>
    <xf numFmtId="0" fontId="36" fillId="33" borderId="0" applyNumberFormat="0" applyBorder="0" applyAlignment="0" applyProtection="0"/>
    <xf numFmtId="0" fontId="9" fillId="34" borderId="0" applyNumberFormat="0" applyBorder="0" applyAlignment="0" applyProtection="0"/>
    <xf numFmtId="0" fontId="36" fillId="35" borderId="0" applyNumberFormat="0" applyBorder="0" applyAlignment="0" applyProtection="0"/>
    <xf numFmtId="0" fontId="9" fillId="36" borderId="0" applyNumberFormat="0" applyBorder="0" applyAlignment="0" applyProtection="0"/>
    <xf numFmtId="0" fontId="36" fillId="37" borderId="0" applyNumberFormat="0" applyBorder="0" applyAlignment="0" applyProtection="0"/>
    <xf numFmtId="0" fontId="9" fillId="38" borderId="0" applyNumberFormat="0" applyBorder="0" applyAlignment="0" applyProtection="0"/>
    <xf numFmtId="0" fontId="36" fillId="39" borderId="0" applyNumberFormat="0" applyBorder="0" applyAlignment="0" applyProtection="0"/>
    <xf numFmtId="0" fontId="9" fillId="28" borderId="0" applyNumberFormat="0" applyBorder="0" applyAlignment="0" applyProtection="0"/>
    <xf numFmtId="0" fontId="36" fillId="40" borderId="0" applyNumberFormat="0" applyBorder="0" applyAlignment="0" applyProtection="0"/>
    <xf numFmtId="0" fontId="9" fillId="30" borderId="0" applyNumberFormat="0" applyBorder="0" applyAlignment="0" applyProtection="0"/>
    <xf numFmtId="0" fontId="36" fillId="41" borderId="0" applyNumberFormat="0" applyBorder="0" applyAlignment="0" applyProtection="0"/>
    <xf numFmtId="0" fontId="9" fillId="42" borderId="0" applyNumberFormat="0" applyBorder="0" applyAlignment="0" applyProtection="0"/>
    <xf numFmtId="0" fontId="36" fillId="43" borderId="0" applyNumberFormat="0" applyBorder="0" applyAlignment="0" applyProtection="0"/>
    <xf numFmtId="0" fontId="10" fillId="12" borderId="1" applyNumberFormat="0" applyAlignment="0" applyProtection="0"/>
    <xf numFmtId="0" fontId="37" fillId="44" borderId="2" applyNumberFormat="0" applyAlignment="0" applyProtection="0"/>
    <xf numFmtId="0" fontId="11" fillId="45" borderId="3" applyNumberFormat="0" applyAlignment="0" applyProtection="0"/>
    <xf numFmtId="0" fontId="38" fillId="46" borderId="4" applyNumberFormat="0" applyAlignment="0" applyProtection="0"/>
    <xf numFmtId="0" fontId="12" fillId="45" borderId="1" applyNumberFormat="0" applyAlignment="0" applyProtection="0"/>
    <xf numFmtId="0" fontId="39" fillId="46" borderId="2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40" fillId="0" borderId="6" applyNumberFormat="0" applyFill="0" applyAlignment="0" applyProtection="0"/>
    <xf numFmtId="0" fontId="14" fillId="0" borderId="7" applyNumberFormat="0" applyFill="0" applyAlignment="0" applyProtection="0"/>
    <xf numFmtId="0" fontId="41" fillId="0" borderId="8" applyNumberFormat="0" applyFill="0" applyAlignment="0" applyProtection="0"/>
    <xf numFmtId="0" fontId="15" fillId="0" borderId="9" applyNumberFormat="0" applyFill="0" applyAlignment="0" applyProtection="0"/>
    <xf numFmtId="0" fontId="4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3" fillId="0" borderId="12" applyNumberFormat="0" applyFill="0" applyAlignment="0" applyProtection="0"/>
    <xf numFmtId="0" fontId="17" fillId="47" borderId="13" applyNumberFormat="0" applyAlignment="0" applyProtection="0"/>
    <xf numFmtId="0" fontId="44" fillId="48" borderId="14" applyNumberFormat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6" fillId="50" borderId="0" applyNumberFormat="0" applyBorder="0" applyAlignment="0" applyProtection="0"/>
    <xf numFmtId="0" fontId="1" fillId="0" borderId="0">
      <alignment/>
      <protection/>
    </xf>
    <xf numFmtId="0" fontId="1" fillId="51" borderId="0">
      <alignment/>
      <protection/>
    </xf>
    <xf numFmtId="0" fontId="1" fillId="51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7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53" borderId="15" applyNumberFormat="0" applyFont="0" applyAlignment="0" applyProtection="0"/>
    <xf numFmtId="0" fontId="35" fillId="54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7" applyNumberFormat="0" applyFill="0" applyAlignment="0" applyProtection="0"/>
    <xf numFmtId="0" fontId="49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51" fillId="55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right" wrapText="1"/>
    </xf>
    <xf numFmtId="189" fontId="5" fillId="0" borderId="0" xfId="0" applyNumberFormat="1" applyFont="1" applyFill="1" applyAlignment="1">
      <alignment/>
    </xf>
    <xf numFmtId="0" fontId="2" fillId="0" borderId="19" xfId="0" applyFont="1" applyBorder="1" applyAlignment="1">
      <alignment horizontal="center"/>
    </xf>
    <xf numFmtId="4" fontId="27" fillId="0" borderId="19" xfId="0" applyNumberFormat="1" applyFont="1" applyBorder="1" applyAlignment="1">
      <alignment horizontal="right"/>
    </xf>
    <xf numFmtId="0" fontId="2" fillId="0" borderId="0" xfId="88" applyFont="1" applyAlignment="1">
      <alignment horizontal="center"/>
      <protection/>
    </xf>
    <xf numFmtId="0" fontId="2" fillId="0" borderId="0" xfId="88" applyFont="1" applyAlignment="1">
      <alignment horizontal="right"/>
      <protection/>
    </xf>
    <xf numFmtId="0" fontId="0" fillId="0" borderId="0" xfId="88" applyFont="1" applyAlignment="1">
      <alignment/>
      <protection/>
    </xf>
    <xf numFmtId="0" fontId="1" fillId="0" borderId="0" xfId="88">
      <alignment/>
      <protection/>
    </xf>
    <xf numFmtId="0" fontId="2" fillId="0" borderId="0" xfId="88" applyFont="1">
      <alignment/>
      <protection/>
    </xf>
    <xf numFmtId="0" fontId="0" fillId="0" borderId="0" xfId="88" applyFont="1">
      <alignment/>
      <protection/>
    </xf>
    <xf numFmtId="0" fontId="25" fillId="0" borderId="0" xfId="88" applyFont="1" applyBorder="1" applyAlignment="1">
      <alignment horizontal="center"/>
      <protection/>
    </xf>
    <xf numFmtId="0" fontId="1" fillId="0" borderId="0" xfId="88" applyBorder="1" applyAlignment="1">
      <alignment horizontal="center"/>
      <protection/>
    </xf>
    <xf numFmtId="10" fontId="7" fillId="0" borderId="19" xfId="101" applyNumberFormat="1" applyFont="1" applyBorder="1" applyAlignment="1">
      <alignment vertical="justify"/>
    </xf>
    <xf numFmtId="10" fontId="1" fillId="0" borderId="19" xfId="101" applyNumberFormat="1" applyFont="1" applyBorder="1" applyAlignment="1">
      <alignment vertical="justify"/>
    </xf>
    <xf numFmtId="4" fontId="7" fillId="56" borderId="19" xfId="0" applyNumberFormat="1" applyFont="1" applyFill="1" applyBorder="1" applyAlignment="1">
      <alignment horizontal="right" vertical="top" shrinkToFit="1"/>
    </xf>
    <xf numFmtId="4" fontId="1" fillId="56" borderId="19" xfId="0" applyNumberFormat="1" applyFont="1" applyFill="1" applyBorder="1" applyAlignment="1">
      <alignment horizontal="right" vertical="top" shrinkToFit="1"/>
    </xf>
    <xf numFmtId="4" fontId="0" fillId="56" borderId="19" xfId="0" applyNumberFormat="1" applyFont="1" applyFill="1" applyBorder="1" applyAlignment="1">
      <alignment horizontal="right" vertical="top" shrinkToFit="1"/>
    </xf>
    <xf numFmtId="4" fontId="7" fillId="0" borderId="19" xfId="0" applyNumberFormat="1" applyFont="1" applyBorder="1" applyAlignment="1">
      <alignment vertical="justify"/>
    </xf>
    <xf numFmtId="0" fontId="7" fillId="51" borderId="19" xfId="0" applyFont="1" applyFill="1" applyBorder="1" applyAlignment="1">
      <alignment horizontal="left" vertical="top" wrapText="1"/>
    </xf>
    <xf numFmtId="0" fontId="1" fillId="51" borderId="19" xfId="0" applyNumberFormat="1" applyFont="1" applyFill="1" applyBorder="1" applyAlignment="1">
      <alignment horizontal="justify" vertical="top" wrapText="1"/>
    </xf>
    <xf numFmtId="0" fontId="0" fillId="51" borderId="19" xfId="0" applyNumberFormat="1" applyFont="1" applyFill="1" applyBorder="1" applyAlignment="1">
      <alignment horizontal="justify" vertical="top" wrapText="1"/>
    </xf>
    <xf numFmtId="0" fontId="7" fillId="51" borderId="19" xfId="0" applyNumberFormat="1" applyFont="1" applyFill="1" applyBorder="1" applyAlignment="1">
      <alignment horizontal="justify" vertical="top" wrapText="1"/>
    </xf>
    <xf numFmtId="0" fontId="0" fillId="51" borderId="19" xfId="0" applyFont="1" applyFill="1" applyBorder="1" applyAlignment="1">
      <alignment horizontal="left" vertical="top" wrapText="1"/>
    </xf>
    <xf numFmtId="0" fontId="0" fillId="51" borderId="19" xfId="0" applyFont="1" applyFill="1" applyBorder="1" applyAlignment="1">
      <alignment horizontal="justify" vertical="top" wrapText="1"/>
    </xf>
    <xf numFmtId="0" fontId="1" fillId="51" borderId="19" xfId="0" applyFont="1" applyFill="1" applyBorder="1" applyAlignment="1">
      <alignment horizontal="justify" vertical="top" wrapText="1"/>
    </xf>
    <xf numFmtId="0" fontId="7" fillId="51" borderId="19" xfId="0" applyFont="1" applyFill="1" applyBorder="1" applyAlignment="1">
      <alignment horizontal="justify" vertical="top" wrapText="1"/>
    </xf>
    <xf numFmtId="0" fontId="7" fillId="51" borderId="19" xfId="0" applyNumberFormat="1" applyFont="1" applyFill="1" applyBorder="1" applyAlignment="1">
      <alignment horizontal="justify" vertical="top" wrapText="1" shrinkToFit="1"/>
    </xf>
    <xf numFmtId="0" fontId="0" fillId="51" borderId="19" xfId="0" applyNumberFormat="1" applyFont="1" applyFill="1" applyBorder="1" applyAlignment="1">
      <alignment horizontal="justify" vertical="top" wrapText="1" shrinkToFit="1"/>
    </xf>
    <xf numFmtId="4" fontId="1" fillId="0" borderId="19" xfId="0" applyNumberFormat="1" applyFont="1" applyBorder="1" applyAlignment="1">
      <alignment vertical="justify"/>
    </xf>
    <xf numFmtId="4" fontId="0" fillId="0" borderId="19" xfId="0" applyNumberFormat="1" applyFont="1" applyBorder="1" applyAlignment="1">
      <alignment vertical="justify"/>
    </xf>
    <xf numFmtId="0" fontId="1" fillId="0" borderId="19" xfId="88" applyBorder="1">
      <alignment/>
      <protection/>
    </xf>
    <xf numFmtId="49" fontId="7" fillId="51" borderId="19" xfId="0" applyNumberFormat="1" applyFont="1" applyFill="1" applyBorder="1" applyAlignment="1">
      <alignment horizontal="center" vertical="center" shrinkToFit="1"/>
    </xf>
    <xf numFmtId="49" fontId="1" fillId="51" borderId="19" xfId="0" applyNumberFormat="1" applyFont="1" applyFill="1" applyBorder="1" applyAlignment="1">
      <alignment horizontal="center" vertical="center" shrinkToFit="1"/>
    </xf>
    <xf numFmtId="49" fontId="0" fillId="51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9" fontId="52" fillId="0" borderId="19" xfId="89" applyNumberFormat="1" applyFont="1" applyFill="1" applyBorder="1" applyAlignment="1">
      <alignment horizontal="center" vertical="top" shrinkToFit="1"/>
      <protection/>
    </xf>
    <xf numFmtId="0" fontId="53" fillId="0" borderId="19" xfId="89" applyFont="1" applyFill="1" applyBorder="1" applyAlignment="1">
      <alignment vertical="top" wrapText="1"/>
      <protection/>
    </xf>
    <xf numFmtId="0" fontId="52" fillId="0" borderId="19" xfId="89" applyFont="1" applyFill="1" applyBorder="1" applyAlignment="1">
      <alignment vertical="top" wrapText="1"/>
      <protection/>
    </xf>
    <xf numFmtId="49" fontId="52" fillId="57" borderId="19" xfId="89" applyNumberFormat="1" applyFont="1" applyFill="1" applyBorder="1" applyAlignment="1">
      <alignment horizontal="center" vertical="top" shrinkToFit="1"/>
      <protection/>
    </xf>
    <xf numFmtId="0" fontId="2" fillId="57" borderId="19" xfId="0" applyFont="1" applyFill="1" applyBorder="1" applyAlignment="1">
      <alignment horizontal="center"/>
    </xf>
    <xf numFmtId="0" fontId="53" fillId="57" borderId="19" xfId="89" applyFont="1" applyFill="1" applyBorder="1" applyAlignment="1">
      <alignment vertical="top" wrapText="1"/>
      <protection/>
    </xf>
    <xf numFmtId="4" fontId="54" fillId="57" borderId="19" xfId="89" applyNumberFormat="1" applyFont="1" applyFill="1" applyBorder="1" applyAlignment="1">
      <alignment horizontal="right" shrinkToFit="1"/>
      <protection/>
    </xf>
    <xf numFmtId="4" fontId="55" fillId="57" borderId="19" xfId="89" applyNumberFormat="1" applyFont="1" applyFill="1" applyBorder="1" applyAlignment="1">
      <alignment horizontal="right" shrinkToFit="1"/>
      <protection/>
    </xf>
    <xf numFmtId="200" fontId="53" fillId="57" borderId="19" xfId="89" applyNumberFormat="1" applyFont="1" applyFill="1" applyBorder="1" applyAlignment="1">
      <alignment horizontal="right" vertical="top" shrinkToFit="1"/>
      <protection/>
    </xf>
    <xf numFmtId="200" fontId="53" fillId="58" borderId="19" xfId="89" applyNumberFormat="1" applyFont="1" applyFill="1" applyBorder="1" applyAlignment="1">
      <alignment horizontal="right" vertical="top" shrinkToFi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/>
    </xf>
    <xf numFmtId="199" fontId="55" fillId="57" borderId="19" xfId="89" applyNumberFormat="1" applyFont="1" applyFill="1" applyBorder="1" applyAlignment="1">
      <alignment horizontal="center" shrinkToFit="1"/>
      <protection/>
    </xf>
    <xf numFmtId="0" fontId="2" fillId="59" borderId="19" xfId="0" applyNumberFormat="1" applyFont="1" applyFill="1" applyBorder="1" applyAlignment="1">
      <alignment horizontal="center" vertical="center"/>
    </xf>
    <xf numFmtId="0" fontId="2" fillId="59" borderId="19" xfId="0" applyFont="1" applyFill="1" applyBorder="1" applyAlignment="1">
      <alignment horizontal="center"/>
    </xf>
    <xf numFmtId="0" fontId="1" fillId="0" borderId="20" xfId="88" applyFont="1" applyBorder="1" applyAlignment="1">
      <alignment horizontal="center" vertical="center" wrapText="1"/>
      <protection/>
    </xf>
    <xf numFmtId="0" fontId="1" fillId="0" borderId="21" xfId="88" applyFont="1" applyBorder="1" applyAlignment="1">
      <alignment horizontal="center" vertical="center" wrapText="1"/>
      <protection/>
    </xf>
    <xf numFmtId="0" fontId="0" fillId="0" borderId="0" xfId="88" applyFont="1" applyFill="1" applyAlignment="1">
      <alignment horizontal="right"/>
      <protection/>
    </xf>
    <xf numFmtId="0" fontId="0" fillId="0" borderId="0" xfId="88" applyFont="1" applyAlignment="1">
      <alignment/>
      <protection/>
    </xf>
    <xf numFmtId="0" fontId="28" fillId="0" borderId="0" xfId="88" applyFont="1" applyAlignment="1">
      <alignment horizontal="center"/>
      <protection/>
    </xf>
    <xf numFmtId="0" fontId="1" fillId="0" borderId="0" xfId="88" applyAlignment="1">
      <alignment/>
      <protection/>
    </xf>
    <xf numFmtId="0" fontId="28" fillId="0" borderId="0" xfId="88" applyFont="1" applyBorder="1" applyAlignment="1">
      <alignment horizontal="center"/>
      <protection/>
    </xf>
    <xf numFmtId="0" fontId="7" fillId="0" borderId="19" xfId="88" applyFont="1" applyBorder="1" applyAlignment="1">
      <alignment horizontal="center"/>
      <protection/>
    </xf>
    <xf numFmtId="0" fontId="30" fillId="51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5" fillId="0" borderId="20" xfId="88" applyFont="1" applyBorder="1" applyAlignment="1">
      <alignment horizontal="center" vertical="center" wrapText="1"/>
      <protection/>
    </xf>
    <xf numFmtId="0" fontId="5" fillId="0" borderId="21" xfId="88" applyFont="1" applyBorder="1" applyAlignment="1">
      <alignment horizontal="center" vertical="center" wrapText="1"/>
      <protection/>
    </xf>
    <xf numFmtId="0" fontId="1" fillId="51" borderId="20" xfId="88" applyFont="1" applyFill="1" applyBorder="1" applyAlignment="1">
      <alignment horizontal="center" vertical="center" wrapText="1"/>
      <protection/>
    </xf>
    <xf numFmtId="0" fontId="1" fillId="51" borderId="21" xfId="88" applyFont="1" applyFill="1" applyBorder="1" applyAlignment="1">
      <alignment horizontal="center" vertical="center" wrapText="1"/>
      <protection/>
    </xf>
    <xf numFmtId="0" fontId="28" fillId="57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4" xfId="89"/>
    <cellStyle name="Обычный 3" xfId="90"/>
    <cellStyle name="Обычный 4" xfId="91"/>
    <cellStyle name="Обычный 5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6.140625" style="26" customWidth="1"/>
    <col min="2" max="2" width="19.140625" style="26" customWidth="1"/>
    <col min="3" max="3" width="49.140625" style="26" customWidth="1"/>
    <col min="4" max="4" width="15.28125" style="26" customWidth="1"/>
    <col min="5" max="5" width="12.00390625" style="26" customWidth="1"/>
    <col min="6" max="6" width="11.140625" style="26" customWidth="1"/>
    <col min="7" max="16384" width="9.140625" style="26" customWidth="1"/>
  </cols>
  <sheetData>
    <row r="1" spans="1:6" ht="12.75">
      <c r="A1" s="23"/>
      <c r="B1" s="24"/>
      <c r="C1" s="73" t="s">
        <v>118</v>
      </c>
      <c r="D1" s="73"/>
      <c r="E1" s="74"/>
      <c r="F1" s="74"/>
    </row>
    <row r="2" spans="1:6" ht="12.75">
      <c r="A2" s="23"/>
      <c r="B2" s="24"/>
      <c r="C2" s="73" t="s">
        <v>0</v>
      </c>
      <c r="D2" s="73"/>
      <c r="E2" s="74"/>
      <c r="F2" s="74"/>
    </row>
    <row r="3" spans="1:6" ht="12.75">
      <c r="A3" s="23"/>
      <c r="B3" s="24"/>
      <c r="C3" s="73" t="s">
        <v>1</v>
      </c>
      <c r="D3" s="73"/>
      <c r="E3" s="74"/>
      <c r="F3" s="74"/>
    </row>
    <row r="4" spans="1:6" ht="12.75">
      <c r="A4" s="23"/>
      <c r="B4" s="24"/>
      <c r="C4" s="73" t="s">
        <v>35</v>
      </c>
      <c r="D4" s="73"/>
      <c r="E4" s="74"/>
      <c r="F4" s="74"/>
    </row>
    <row r="5" spans="1:6" ht="12.75">
      <c r="A5" s="23"/>
      <c r="B5" s="27"/>
      <c r="C5" s="28"/>
      <c r="D5" s="28"/>
      <c r="E5" s="25" t="s">
        <v>319</v>
      </c>
      <c r="F5" s="25"/>
    </row>
    <row r="6" spans="1:6" ht="12.75">
      <c r="A6" s="23"/>
      <c r="B6" s="27"/>
      <c r="C6" s="28"/>
      <c r="D6" s="28"/>
      <c r="E6" s="25"/>
      <c r="F6" s="25"/>
    </row>
    <row r="7" spans="1:6" ht="15.75">
      <c r="A7" s="75" t="s">
        <v>227</v>
      </c>
      <c r="B7" s="76"/>
      <c r="C7" s="76"/>
      <c r="D7" s="76"/>
      <c r="E7" s="76"/>
      <c r="F7" s="76"/>
    </row>
    <row r="8" spans="1:6" ht="15.75">
      <c r="A8" s="77" t="s">
        <v>231</v>
      </c>
      <c r="B8" s="76"/>
      <c r="C8" s="76"/>
      <c r="D8" s="76"/>
      <c r="E8" s="76"/>
      <c r="F8" s="76"/>
    </row>
    <row r="9" spans="1:4" ht="12.75">
      <c r="A9" s="23"/>
      <c r="B9" s="29"/>
      <c r="C9" s="30"/>
      <c r="D9" s="30"/>
    </row>
    <row r="10" spans="1:6" ht="12.75" customHeight="1">
      <c r="A10" s="81" t="s">
        <v>68</v>
      </c>
      <c r="B10" s="83" t="s">
        <v>119</v>
      </c>
      <c r="C10" s="83" t="s">
        <v>120</v>
      </c>
      <c r="D10" s="79" t="s">
        <v>187</v>
      </c>
      <c r="E10" s="71" t="s">
        <v>2</v>
      </c>
      <c r="F10" s="71" t="s">
        <v>121</v>
      </c>
    </row>
    <row r="11" spans="1:6" ht="84.75" customHeight="1">
      <c r="A11" s="82"/>
      <c r="B11" s="84"/>
      <c r="C11" s="84"/>
      <c r="D11" s="80"/>
      <c r="E11" s="72"/>
      <c r="F11" s="72"/>
    </row>
    <row r="12" spans="1:6" ht="12.75">
      <c r="A12" s="49">
        <v>1</v>
      </c>
      <c r="B12" s="50" t="s">
        <v>122</v>
      </c>
      <c r="C12" s="37" t="s">
        <v>3</v>
      </c>
      <c r="D12" s="33">
        <f>D13+D17+D22+D24+D28+D30+D34+D37+D39</f>
        <v>5181600</v>
      </c>
      <c r="E12" s="33">
        <f>E13+E17+E22+E24+E28+E30+E34+E37+E39</f>
        <v>3566318.66</v>
      </c>
      <c r="F12" s="31">
        <f>E12/D12</f>
        <v>0.6882659140033967</v>
      </c>
    </row>
    <row r="13" spans="1:6" ht="12.75">
      <c r="A13" s="49">
        <v>2</v>
      </c>
      <c r="B13" s="50" t="s">
        <v>123</v>
      </c>
      <c r="C13" s="37" t="s">
        <v>124</v>
      </c>
      <c r="D13" s="33">
        <f>SUM(D14:D16)</f>
        <v>3703000</v>
      </c>
      <c r="E13" s="33">
        <f>SUM(E14:E16)</f>
        <v>2470728.12</v>
      </c>
      <c r="F13" s="31">
        <f aca="true" t="shared" si="0" ref="F13:F55">E13/D13</f>
        <v>0.6672233648393195</v>
      </c>
    </row>
    <row r="14" spans="1:6" ht="76.5">
      <c r="A14" s="49">
        <v>3</v>
      </c>
      <c r="B14" s="51" t="s">
        <v>4</v>
      </c>
      <c r="C14" s="38" t="s">
        <v>33</v>
      </c>
      <c r="D14" s="34">
        <v>3689570</v>
      </c>
      <c r="E14" s="47">
        <v>2457310.04</v>
      </c>
      <c r="F14" s="32">
        <f t="shared" si="0"/>
        <v>0.6660152917548657</v>
      </c>
    </row>
    <row r="15" spans="1:6" ht="114.75">
      <c r="A15" s="49">
        <v>4</v>
      </c>
      <c r="B15" s="52" t="s">
        <v>188</v>
      </c>
      <c r="C15" s="39" t="s">
        <v>189</v>
      </c>
      <c r="D15" s="34">
        <v>520</v>
      </c>
      <c r="E15" s="47">
        <v>520</v>
      </c>
      <c r="F15" s="32">
        <f t="shared" si="0"/>
        <v>1</v>
      </c>
    </row>
    <row r="16" spans="1:6" ht="51">
      <c r="A16" s="49">
        <v>5</v>
      </c>
      <c r="B16" s="52" t="s">
        <v>190</v>
      </c>
      <c r="C16" s="39" t="s">
        <v>212</v>
      </c>
      <c r="D16" s="34">
        <v>12910</v>
      </c>
      <c r="E16" s="47">
        <v>12898.08</v>
      </c>
      <c r="F16" s="32">
        <f t="shared" si="0"/>
        <v>0.9990766847405113</v>
      </c>
    </row>
    <row r="17" spans="1:6" ht="38.25">
      <c r="A17" s="49">
        <v>6</v>
      </c>
      <c r="B17" s="50" t="s">
        <v>191</v>
      </c>
      <c r="C17" s="40" t="s">
        <v>192</v>
      </c>
      <c r="D17" s="33">
        <f>D18+D19+D20+D21</f>
        <v>677000</v>
      </c>
      <c r="E17" s="33">
        <f>E18+E19+E20+E21</f>
        <v>407512.0399999999</v>
      </c>
      <c r="F17" s="31">
        <f t="shared" si="0"/>
        <v>0.6019380206794681</v>
      </c>
    </row>
    <row r="18" spans="1:6" ht="76.5">
      <c r="A18" s="49">
        <v>7</v>
      </c>
      <c r="B18" s="52" t="s">
        <v>193</v>
      </c>
      <c r="C18" s="39" t="s">
        <v>194</v>
      </c>
      <c r="D18" s="34">
        <v>285000</v>
      </c>
      <c r="E18" s="47">
        <v>154768.21</v>
      </c>
      <c r="F18" s="32">
        <f t="shared" si="0"/>
        <v>0.543046350877193</v>
      </c>
    </row>
    <row r="19" spans="1:6" ht="89.25">
      <c r="A19" s="49">
        <v>8</v>
      </c>
      <c r="B19" s="52" t="s">
        <v>195</v>
      </c>
      <c r="C19" s="39" t="s">
        <v>196</v>
      </c>
      <c r="D19" s="34">
        <v>5000</v>
      </c>
      <c r="E19" s="47">
        <v>3224.06</v>
      </c>
      <c r="F19" s="32">
        <f t="shared" si="0"/>
        <v>0.6448119999999999</v>
      </c>
    </row>
    <row r="20" spans="1:6" ht="76.5">
      <c r="A20" s="49">
        <v>9</v>
      </c>
      <c r="B20" s="52" t="s">
        <v>197</v>
      </c>
      <c r="C20" s="39" t="s">
        <v>198</v>
      </c>
      <c r="D20" s="34">
        <v>370000</v>
      </c>
      <c r="E20" s="47">
        <v>254035.05</v>
      </c>
      <c r="F20" s="32">
        <f t="shared" si="0"/>
        <v>0.6865812162162162</v>
      </c>
    </row>
    <row r="21" spans="1:6" ht="76.5">
      <c r="A21" s="49">
        <v>10</v>
      </c>
      <c r="B21" s="52" t="s">
        <v>199</v>
      </c>
      <c r="C21" s="39" t="s">
        <v>200</v>
      </c>
      <c r="D21" s="34">
        <v>17000</v>
      </c>
      <c r="E21" s="47">
        <v>-4515.28</v>
      </c>
      <c r="F21" s="32">
        <f t="shared" si="0"/>
        <v>-0.2656047058823529</v>
      </c>
    </row>
    <row r="22" spans="1:6" ht="12.75">
      <c r="A22" s="49">
        <v>11</v>
      </c>
      <c r="B22" s="50" t="s">
        <v>125</v>
      </c>
      <c r="C22" s="37" t="s">
        <v>213</v>
      </c>
      <c r="D22" s="33">
        <f>SUM(D23:D23)</f>
        <v>3600</v>
      </c>
      <c r="E22" s="33">
        <f>SUM(E23:E23)</f>
        <v>8013.07</v>
      </c>
      <c r="F22" s="31">
        <f t="shared" si="0"/>
        <v>2.225852777777778</v>
      </c>
    </row>
    <row r="23" spans="1:6" ht="12.75">
      <c r="A23" s="49">
        <v>12</v>
      </c>
      <c r="B23" s="51" t="s">
        <v>5</v>
      </c>
      <c r="C23" s="41" t="s">
        <v>214</v>
      </c>
      <c r="D23" s="34">
        <v>3600</v>
      </c>
      <c r="E23" s="47">
        <v>8013.07</v>
      </c>
      <c r="F23" s="32">
        <f t="shared" si="0"/>
        <v>2.225852777777778</v>
      </c>
    </row>
    <row r="24" spans="1:6" ht="12.75">
      <c r="A24" s="49">
        <v>13</v>
      </c>
      <c r="B24" s="50" t="s">
        <v>6</v>
      </c>
      <c r="C24" s="37" t="s">
        <v>7</v>
      </c>
      <c r="D24" s="33">
        <f>D25+D26+D27</f>
        <v>242000</v>
      </c>
      <c r="E24" s="36">
        <f>SUM(E25:E27)</f>
        <v>171755.53999999998</v>
      </c>
      <c r="F24" s="31">
        <f t="shared" si="0"/>
        <v>0.7097336363636363</v>
      </c>
    </row>
    <row r="25" spans="1:6" ht="51">
      <c r="A25" s="49">
        <v>14</v>
      </c>
      <c r="B25" s="51" t="s">
        <v>8</v>
      </c>
      <c r="C25" s="42" t="s">
        <v>9</v>
      </c>
      <c r="D25" s="34">
        <v>43000</v>
      </c>
      <c r="E25" s="47">
        <v>47774.14</v>
      </c>
      <c r="F25" s="32">
        <f t="shared" si="0"/>
        <v>1.111026511627907</v>
      </c>
    </row>
    <row r="26" spans="1:6" ht="76.5">
      <c r="A26" s="49">
        <v>15</v>
      </c>
      <c r="B26" s="51" t="s">
        <v>10</v>
      </c>
      <c r="C26" s="43" t="s">
        <v>11</v>
      </c>
      <c r="D26" s="34">
        <v>167000</v>
      </c>
      <c r="E26" s="47">
        <v>86626.4</v>
      </c>
      <c r="F26" s="32">
        <f t="shared" si="0"/>
        <v>0.5187209580838323</v>
      </c>
    </row>
    <row r="27" spans="1:6" ht="76.5">
      <c r="A27" s="49">
        <v>16</v>
      </c>
      <c r="B27" s="51" t="s">
        <v>12</v>
      </c>
      <c r="C27" s="42" t="s">
        <v>13</v>
      </c>
      <c r="D27" s="34">
        <v>32000</v>
      </c>
      <c r="E27" s="47">
        <v>37355</v>
      </c>
      <c r="F27" s="32">
        <f t="shared" si="0"/>
        <v>1.16734375</v>
      </c>
    </row>
    <row r="28" spans="1:6" ht="12.75">
      <c r="A28" s="49">
        <v>17</v>
      </c>
      <c r="B28" s="50" t="s">
        <v>201</v>
      </c>
      <c r="C28" s="37" t="s">
        <v>14</v>
      </c>
      <c r="D28" s="33">
        <f>D29</f>
        <v>5000</v>
      </c>
      <c r="E28" s="33">
        <f>E29</f>
        <v>3070</v>
      </c>
      <c r="F28" s="31">
        <f t="shared" si="0"/>
        <v>0.614</v>
      </c>
    </row>
    <row r="29" spans="1:6" ht="76.5">
      <c r="A29" s="49">
        <v>18</v>
      </c>
      <c r="B29" s="51" t="s">
        <v>15</v>
      </c>
      <c r="C29" s="43" t="s">
        <v>16</v>
      </c>
      <c r="D29" s="34">
        <v>5000</v>
      </c>
      <c r="E29" s="47">
        <v>3070</v>
      </c>
      <c r="F29" s="32">
        <f t="shared" si="0"/>
        <v>0.614</v>
      </c>
    </row>
    <row r="30" spans="1:6" ht="38.25">
      <c r="A30" s="49">
        <v>19</v>
      </c>
      <c r="B30" s="50" t="s">
        <v>17</v>
      </c>
      <c r="C30" s="44" t="s">
        <v>18</v>
      </c>
      <c r="D30" s="33">
        <f>D31+D32</f>
        <v>113000</v>
      </c>
      <c r="E30" s="33">
        <f>E31+E32</f>
        <v>98181.41</v>
      </c>
      <c r="F30" s="31">
        <f t="shared" si="0"/>
        <v>0.8688620353982301</v>
      </c>
    </row>
    <row r="31" spans="1:6" ht="76.5">
      <c r="A31" s="49">
        <v>20</v>
      </c>
      <c r="B31" s="51" t="s">
        <v>44</v>
      </c>
      <c r="C31" s="43" t="s">
        <v>126</v>
      </c>
      <c r="D31" s="34">
        <v>85000</v>
      </c>
      <c r="E31" s="34">
        <v>81997.61</v>
      </c>
      <c r="F31" s="32">
        <f t="shared" si="0"/>
        <v>0.9646777647058824</v>
      </c>
    </row>
    <row r="32" spans="1:6" ht="38.25">
      <c r="A32" s="49">
        <v>21</v>
      </c>
      <c r="B32" s="52" t="s">
        <v>202</v>
      </c>
      <c r="C32" s="42" t="s">
        <v>215</v>
      </c>
      <c r="D32" s="35">
        <f>SUM(D33)</f>
        <v>28000</v>
      </c>
      <c r="E32" s="48">
        <f>SUM(E33)</f>
        <v>16183.8</v>
      </c>
      <c r="F32" s="32">
        <f t="shared" si="0"/>
        <v>0.5779928571428571</v>
      </c>
    </row>
    <row r="33" spans="1:6" ht="51">
      <c r="A33" s="49">
        <v>22</v>
      </c>
      <c r="B33" s="52" t="s">
        <v>216</v>
      </c>
      <c r="C33" s="39" t="s">
        <v>217</v>
      </c>
      <c r="D33" s="34">
        <v>28000</v>
      </c>
      <c r="E33" s="47">
        <v>16183.8</v>
      </c>
      <c r="F33" s="32">
        <f t="shared" si="0"/>
        <v>0.5779928571428571</v>
      </c>
    </row>
    <row r="34" spans="1:6" ht="25.5">
      <c r="A34" s="49">
        <v>23</v>
      </c>
      <c r="B34" s="50" t="s">
        <v>203</v>
      </c>
      <c r="C34" s="45" t="s">
        <v>218</v>
      </c>
      <c r="D34" s="33">
        <f>SUM(D35:D36)</f>
        <v>437000</v>
      </c>
      <c r="E34" s="33">
        <f>SUM(E35:E36)</f>
        <v>417900</v>
      </c>
      <c r="F34" s="31">
        <f t="shared" si="0"/>
        <v>0.9562929061784897</v>
      </c>
    </row>
    <row r="35" spans="1:6" ht="25.5">
      <c r="A35" s="49">
        <v>24</v>
      </c>
      <c r="B35" s="51" t="s">
        <v>19</v>
      </c>
      <c r="C35" s="42" t="s">
        <v>219</v>
      </c>
      <c r="D35" s="34">
        <v>47000</v>
      </c>
      <c r="E35" s="47">
        <v>27900</v>
      </c>
      <c r="F35" s="32">
        <f t="shared" si="0"/>
        <v>0.5936170212765958</v>
      </c>
    </row>
    <row r="36" spans="1:6" ht="38.25">
      <c r="A36" s="49">
        <v>25</v>
      </c>
      <c r="B36" s="52" t="s">
        <v>220</v>
      </c>
      <c r="C36" s="42" t="s">
        <v>221</v>
      </c>
      <c r="D36" s="34">
        <v>390000</v>
      </c>
      <c r="E36" s="47">
        <v>390000</v>
      </c>
      <c r="F36" s="32">
        <f t="shared" si="0"/>
        <v>1</v>
      </c>
    </row>
    <row r="37" spans="1:6" ht="25.5">
      <c r="A37" s="49">
        <v>26</v>
      </c>
      <c r="B37" s="50" t="s">
        <v>141</v>
      </c>
      <c r="C37" s="45" t="s">
        <v>222</v>
      </c>
      <c r="D37" s="34">
        <f>D38</f>
        <v>1000</v>
      </c>
      <c r="E37" s="34">
        <f>E38</f>
        <v>0</v>
      </c>
      <c r="F37" s="31">
        <f t="shared" si="0"/>
        <v>0</v>
      </c>
    </row>
    <row r="38" spans="1:6" ht="51">
      <c r="A38" s="49">
        <v>27</v>
      </c>
      <c r="B38" s="52" t="s">
        <v>142</v>
      </c>
      <c r="C38" s="46" t="s">
        <v>223</v>
      </c>
      <c r="D38" s="34">
        <v>1000</v>
      </c>
      <c r="E38" s="47"/>
      <c r="F38" s="32">
        <f t="shared" si="0"/>
        <v>0</v>
      </c>
    </row>
    <row r="39" spans="1:6" ht="12.75">
      <c r="A39" s="49">
        <v>28</v>
      </c>
      <c r="B39" s="50" t="s">
        <v>204</v>
      </c>
      <c r="C39" s="45" t="s">
        <v>224</v>
      </c>
      <c r="D39" s="36">
        <f>D40</f>
        <v>0</v>
      </c>
      <c r="E39" s="36">
        <f>E40</f>
        <v>-10841.52</v>
      </c>
      <c r="F39" s="32"/>
    </row>
    <row r="40" spans="1:6" ht="25.5">
      <c r="A40" s="49">
        <v>29</v>
      </c>
      <c r="B40" s="52" t="s">
        <v>206</v>
      </c>
      <c r="C40" s="46" t="s">
        <v>205</v>
      </c>
      <c r="D40" s="34"/>
      <c r="E40" s="47">
        <v>-10841.52</v>
      </c>
      <c r="F40" s="32"/>
    </row>
    <row r="41" spans="1:6" ht="12.75">
      <c r="A41" s="49">
        <v>30</v>
      </c>
      <c r="B41" s="50" t="s">
        <v>45</v>
      </c>
      <c r="C41" s="44" t="s">
        <v>20</v>
      </c>
      <c r="D41" s="33">
        <f>D42</f>
        <v>17797978</v>
      </c>
      <c r="E41" s="33">
        <f>SUM(E42)</f>
        <v>11061238</v>
      </c>
      <c r="F41" s="32">
        <f t="shared" si="0"/>
        <v>0.6214884634647824</v>
      </c>
    </row>
    <row r="42" spans="1:6" ht="38.25">
      <c r="A42" s="49">
        <v>31</v>
      </c>
      <c r="B42" s="51" t="s">
        <v>46</v>
      </c>
      <c r="C42" s="43" t="s">
        <v>21</v>
      </c>
      <c r="D42" s="33">
        <f>D43+D45+D46+D47</f>
        <v>17797978</v>
      </c>
      <c r="E42" s="33">
        <f>E43+E45+E46+E47</f>
        <v>11061238</v>
      </c>
      <c r="F42" s="32">
        <f t="shared" si="0"/>
        <v>0.6214884634647824</v>
      </c>
    </row>
    <row r="43" spans="1:6" ht="25.5">
      <c r="A43" s="49">
        <v>32</v>
      </c>
      <c r="B43" s="52" t="s">
        <v>22</v>
      </c>
      <c r="C43" s="42" t="s">
        <v>30</v>
      </c>
      <c r="D43" s="35">
        <f>SUM(D44)</f>
        <v>8622000</v>
      </c>
      <c r="E43" s="35">
        <f>SUM(E44)</f>
        <v>6466500</v>
      </c>
      <c r="F43" s="32">
        <f t="shared" si="0"/>
        <v>0.75</v>
      </c>
    </row>
    <row r="44" spans="1:6" ht="25.5">
      <c r="A44" s="49">
        <v>33</v>
      </c>
      <c r="B44" s="52" t="s">
        <v>23</v>
      </c>
      <c r="C44" s="43" t="s">
        <v>24</v>
      </c>
      <c r="D44" s="35">
        <v>8622000</v>
      </c>
      <c r="E44" s="35">
        <v>6466500</v>
      </c>
      <c r="F44" s="32">
        <f t="shared" si="0"/>
        <v>0.75</v>
      </c>
    </row>
    <row r="45" spans="1:6" ht="38.25">
      <c r="A45" s="49">
        <v>34</v>
      </c>
      <c r="B45" s="51" t="s">
        <v>25</v>
      </c>
      <c r="C45" s="42" t="s">
        <v>26</v>
      </c>
      <c r="D45" s="34">
        <v>96100</v>
      </c>
      <c r="E45" s="47">
        <v>72072</v>
      </c>
      <c r="F45" s="32">
        <f t="shared" si="0"/>
        <v>0.7499687825182102</v>
      </c>
    </row>
    <row r="46" spans="1:6" ht="38.25">
      <c r="A46" s="49">
        <v>35</v>
      </c>
      <c r="B46" s="51" t="s">
        <v>27</v>
      </c>
      <c r="C46" s="42" t="s">
        <v>207</v>
      </c>
      <c r="D46" s="34">
        <v>100</v>
      </c>
      <c r="E46" s="34">
        <v>100</v>
      </c>
      <c r="F46" s="32">
        <f t="shared" si="0"/>
        <v>1</v>
      </c>
    </row>
    <row r="47" spans="1:6" ht="12.75">
      <c r="A47" s="49">
        <v>36</v>
      </c>
      <c r="B47" s="52" t="s">
        <v>48</v>
      </c>
      <c r="C47" s="42" t="s">
        <v>31</v>
      </c>
      <c r="D47" s="34">
        <f>D48</f>
        <v>9079778</v>
      </c>
      <c r="E47" s="34">
        <f>E48</f>
        <v>4522566</v>
      </c>
      <c r="F47" s="32">
        <f t="shared" si="0"/>
        <v>0.49809213397067637</v>
      </c>
    </row>
    <row r="48" spans="1:6" ht="25.5">
      <c r="A48" s="49">
        <v>37</v>
      </c>
      <c r="B48" s="51" t="s">
        <v>28</v>
      </c>
      <c r="C48" s="42" t="s">
        <v>34</v>
      </c>
      <c r="D48" s="34">
        <f>D49+D50</f>
        <v>9079778</v>
      </c>
      <c r="E48" s="34">
        <f>E49+E50</f>
        <v>4522566</v>
      </c>
      <c r="F48" s="32">
        <f t="shared" si="0"/>
        <v>0.49809213397067637</v>
      </c>
    </row>
    <row r="49" spans="1:6" ht="25.5">
      <c r="A49" s="49">
        <v>38</v>
      </c>
      <c r="B49" s="51" t="s">
        <v>28</v>
      </c>
      <c r="C49" s="42" t="s">
        <v>29</v>
      </c>
      <c r="D49" s="34">
        <v>4267000</v>
      </c>
      <c r="E49" s="34">
        <v>3114800</v>
      </c>
      <c r="F49" s="32">
        <f t="shared" si="0"/>
        <v>0.7299742207640028</v>
      </c>
    </row>
    <row r="50" spans="1:6" ht="25.5">
      <c r="A50" s="49">
        <v>39</v>
      </c>
      <c r="B50" s="51" t="s">
        <v>28</v>
      </c>
      <c r="C50" s="42" t="s">
        <v>32</v>
      </c>
      <c r="D50" s="34">
        <f>SUM(D51:D54)</f>
        <v>4812778</v>
      </c>
      <c r="E50" s="34">
        <f>SUM(E51:E54)</f>
        <v>1407766</v>
      </c>
      <c r="F50" s="32">
        <f t="shared" si="0"/>
        <v>0.2925059082301324</v>
      </c>
    </row>
    <row r="51" spans="1:6" ht="63.75">
      <c r="A51" s="49">
        <v>40</v>
      </c>
      <c r="B51" s="51" t="s">
        <v>28</v>
      </c>
      <c r="C51" s="42" t="s">
        <v>208</v>
      </c>
      <c r="D51" s="34">
        <v>417830</v>
      </c>
      <c r="E51" s="47">
        <v>417830</v>
      </c>
      <c r="F51" s="32">
        <f t="shared" si="0"/>
        <v>1</v>
      </c>
    </row>
    <row r="52" spans="1:6" ht="76.5">
      <c r="A52" s="49">
        <v>41</v>
      </c>
      <c r="B52" s="51" t="s">
        <v>28</v>
      </c>
      <c r="C52" s="42" t="s">
        <v>209</v>
      </c>
      <c r="D52" s="34">
        <v>2850000</v>
      </c>
      <c r="E52" s="47">
        <v>944988</v>
      </c>
      <c r="F52" s="32">
        <f t="shared" si="0"/>
        <v>0.33157473684210526</v>
      </c>
    </row>
    <row r="53" spans="1:6" ht="51">
      <c r="A53" s="49">
        <v>42</v>
      </c>
      <c r="B53" s="51" t="s">
        <v>28</v>
      </c>
      <c r="C53" s="42" t="s">
        <v>225</v>
      </c>
      <c r="D53" s="34">
        <v>1500000</v>
      </c>
      <c r="E53" s="47">
        <v>0</v>
      </c>
      <c r="F53" s="32">
        <f t="shared" si="0"/>
        <v>0</v>
      </c>
    </row>
    <row r="54" spans="1:6" ht="76.5">
      <c r="A54" s="49">
        <v>43</v>
      </c>
      <c r="B54" s="51" t="s">
        <v>28</v>
      </c>
      <c r="C54" s="42" t="s">
        <v>226</v>
      </c>
      <c r="D54" s="34">
        <v>44948</v>
      </c>
      <c r="E54" s="47">
        <v>44948</v>
      </c>
      <c r="F54" s="32">
        <f t="shared" si="0"/>
        <v>1</v>
      </c>
    </row>
    <row r="55" spans="1:6" ht="12.75">
      <c r="A55" s="49">
        <v>44</v>
      </c>
      <c r="B55" s="78" t="s">
        <v>234</v>
      </c>
      <c r="C55" s="78"/>
      <c r="D55" s="33">
        <f>D12+D41</f>
        <v>22979578</v>
      </c>
      <c r="E55" s="33">
        <f>E12+E41</f>
        <v>14627556.66</v>
      </c>
      <c r="F55" s="31">
        <f t="shared" si="0"/>
        <v>0.6365459217745426</v>
      </c>
    </row>
  </sheetData>
  <sheetProtection/>
  <mergeCells count="13">
    <mergeCell ref="B55:C55"/>
    <mergeCell ref="D10:D11"/>
    <mergeCell ref="A10:A11"/>
    <mergeCell ref="B10:B11"/>
    <mergeCell ref="C10:C11"/>
    <mergeCell ref="E10:E11"/>
    <mergeCell ref="F10:F11"/>
    <mergeCell ref="C1:F1"/>
    <mergeCell ref="C2:F2"/>
    <mergeCell ref="C3:F3"/>
    <mergeCell ref="C4:F4"/>
    <mergeCell ref="A7:F7"/>
    <mergeCell ref="A8:F8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7109375" style="1" customWidth="1"/>
    <col min="2" max="2" width="59.140625" style="2" customWidth="1"/>
    <col min="3" max="3" width="6.28125" style="2" customWidth="1"/>
    <col min="4" max="4" width="10.7109375" style="3" customWidth="1"/>
    <col min="5" max="5" width="6.28125" style="2" customWidth="1"/>
    <col min="6" max="6" width="14.8515625" style="2" customWidth="1"/>
    <col min="7" max="7" width="14.57421875" style="2" customWidth="1"/>
    <col min="8" max="8" width="8.28125" style="2" customWidth="1"/>
    <col min="9" max="9" width="12.00390625" style="2" customWidth="1"/>
    <col min="10" max="16384" width="9.140625" style="2" customWidth="1"/>
  </cols>
  <sheetData>
    <row r="1" spans="1:8" ht="12.75">
      <c r="A1" s="8"/>
      <c r="B1" s="9"/>
      <c r="C1" s="9"/>
      <c r="D1" s="20"/>
      <c r="E1" s="9"/>
      <c r="F1" s="9"/>
      <c r="G1" s="9"/>
      <c r="H1" s="10" t="s">
        <v>76</v>
      </c>
    </row>
    <row r="2" spans="1:8" ht="12.75">
      <c r="A2" s="8"/>
      <c r="B2" s="9"/>
      <c r="C2" s="9"/>
      <c r="D2" s="20"/>
      <c r="E2" s="9"/>
      <c r="F2" s="9"/>
      <c r="G2" s="9"/>
      <c r="H2" s="10" t="s">
        <v>77</v>
      </c>
    </row>
    <row r="3" spans="1:8" ht="12.75">
      <c r="A3" s="8"/>
      <c r="B3" s="9"/>
      <c r="C3" s="9"/>
      <c r="D3" s="20"/>
      <c r="E3" s="9"/>
      <c r="F3" s="9"/>
      <c r="G3" s="9"/>
      <c r="H3" s="10" t="s">
        <v>67</v>
      </c>
    </row>
    <row r="4" spans="1:8" ht="12.75">
      <c r="A4" s="8"/>
      <c r="B4" s="9"/>
      <c r="C4" s="9"/>
      <c r="D4" s="20"/>
      <c r="E4" s="9"/>
      <c r="F4" s="9"/>
      <c r="G4" s="9"/>
      <c r="H4" s="10" t="s">
        <v>35</v>
      </c>
    </row>
    <row r="5" spans="1:8" ht="12.75">
      <c r="A5" s="8"/>
      <c r="B5" s="9"/>
      <c r="C5" s="9"/>
      <c r="D5" s="20"/>
      <c r="E5" s="9"/>
      <c r="F5" s="9"/>
      <c r="G5" s="9"/>
      <c r="H5" s="10" t="s">
        <v>320</v>
      </c>
    </row>
    <row r="6" spans="1:8" ht="6" customHeight="1">
      <c r="A6" s="8"/>
      <c r="B6" s="9"/>
      <c r="C6" s="9"/>
      <c r="D6" s="20"/>
      <c r="E6" s="9"/>
      <c r="F6" s="9"/>
      <c r="G6" s="9"/>
      <c r="H6" s="9"/>
    </row>
    <row r="7" spans="1:8" ht="33.75" customHeight="1">
      <c r="A7" s="86" t="s">
        <v>232</v>
      </c>
      <c r="B7" s="86"/>
      <c r="C7" s="86"/>
      <c r="D7" s="86"/>
      <c r="E7" s="86"/>
      <c r="F7" s="86"/>
      <c r="G7" s="87"/>
      <c r="H7" s="87"/>
    </row>
    <row r="8" ht="3.75" customHeight="1"/>
    <row r="9" spans="1:8" ht="11.25" customHeight="1">
      <c r="A9" s="88" t="s">
        <v>68</v>
      </c>
      <c r="B9" s="88" t="s">
        <v>78</v>
      </c>
      <c r="C9" s="88" t="s">
        <v>69</v>
      </c>
      <c r="D9" s="88" t="s">
        <v>54</v>
      </c>
      <c r="E9" s="88" t="s">
        <v>82</v>
      </c>
      <c r="F9" s="88" t="s">
        <v>143</v>
      </c>
      <c r="G9" s="91" t="s">
        <v>70</v>
      </c>
      <c r="H9" s="91"/>
    </row>
    <row r="10" spans="1:8" ht="11.25" customHeight="1">
      <c r="A10" s="89"/>
      <c r="B10" s="89"/>
      <c r="C10" s="89"/>
      <c r="D10" s="89"/>
      <c r="E10" s="89"/>
      <c r="F10" s="89"/>
      <c r="G10" s="91"/>
      <c r="H10" s="91"/>
    </row>
    <row r="11" spans="1:8" ht="78.75">
      <c r="A11" s="90"/>
      <c r="B11" s="90"/>
      <c r="C11" s="90"/>
      <c r="D11" s="90"/>
      <c r="E11" s="90"/>
      <c r="F11" s="90"/>
      <c r="G11" s="4" t="s">
        <v>47</v>
      </c>
      <c r="H11" s="4" t="s">
        <v>230</v>
      </c>
    </row>
    <row r="12" spans="1:8" ht="11.25">
      <c r="A12" s="69">
        <v>1</v>
      </c>
      <c r="B12" s="54">
        <v>2</v>
      </c>
      <c r="C12" s="53" t="s">
        <v>71</v>
      </c>
      <c r="D12" s="53" t="s">
        <v>72</v>
      </c>
      <c r="E12" s="53" t="s">
        <v>73</v>
      </c>
      <c r="F12" s="53">
        <v>6</v>
      </c>
      <c r="G12" s="53">
        <v>8</v>
      </c>
      <c r="H12" s="53">
        <v>9</v>
      </c>
    </row>
    <row r="13" spans="1:8" ht="12.75">
      <c r="A13" s="70">
        <v>2</v>
      </c>
      <c r="B13" s="60" t="s">
        <v>104</v>
      </c>
      <c r="C13" s="58" t="s">
        <v>84</v>
      </c>
      <c r="D13" s="58" t="s">
        <v>85</v>
      </c>
      <c r="E13" s="58" t="s">
        <v>83</v>
      </c>
      <c r="F13" s="63">
        <v>6545723.88</v>
      </c>
      <c r="G13" s="63">
        <v>4115024.64</v>
      </c>
      <c r="H13" s="63">
        <f>G13/F13*100</f>
        <v>62.86584517524745</v>
      </c>
    </row>
    <row r="14" spans="1:8" ht="25.5">
      <c r="A14" s="70">
        <v>3</v>
      </c>
      <c r="B14" s="57" t="s">
        <v>105</v>
      </c>
      <c r="C14" s="55" t="s">
        <v>86</v>
      </c>
      <c r="D14" s="55" t="s">
        <v>85</v>
      </c>
      <c r="E14" s="55" t="s">
        <v>83</v>
      </c>
      <c r="F14" s="64">
        <v>817100</v>
      </c>
      <c r="G14" s="64">
        <v>592416.59</v>
      </c>
      <c r="H14" s="64">
        <f aca="true" t="shared" si="0" ref="H14:H77">G14/F14*100</f>
        <v>72.50233631134499</v>
      </c>
    </row>
    <row r="15" spans="1:8" ht="12.75">
      <c r="A15" s="69">
        <v>4</v>
      </c>
      <c r="B15" s="57" t="s">
        <v>237</v>
      </c>
      <c r="C15" s="55" t="s">
        <v>86</v>
      </c>
      <c r="D15" s="55" t="s">
        <v>255</v>
      </c>
      <c r="E15" s="55" t="s">
        <v>83</v>
      </c>
      <c r="F15" s="64">
        <v>817100</v>
      </c>
      <c r="G15" s="64">
        <v>592416.59</v>
      </c>
      <c r="H15" s="64">
        <f t="shared" si="0"/>
        <v>72.50233631134499</v>
      </c>
    </row>
    <row r="16" spans="1:8" ht="12.75">
      <c r="A16" s="70">
        <v>5</v>
      </c>
      <c r="B16" s="57" t="s">
        <v>273</v>
      </c>
      <c r="C16" s="55" t="s">
        <v>86</v>
      </c>
      <c r="D16" s="55" t="s">
        <v>144</v>
      </c>
      <c r="E16" s="55" t="s">
        <v>83</v>
      </c>
      <c r="F16" s="64">
        <v>817100</v>
      </c>
      <c r="G16" s="64">
        <v>592416.59</v>
      </c>
      <c r="H16" s="64">
        <f t="shared" si="0"/>
        <v>72.50233631134499</v>
      </c>
    </row>
    <row r="17" spans="1:8" ht="25.5">
      <c r="A17" s="70">
        <v>6</v>
      </c>
      <c r="B17" s="57" t="s">
        <v>274</v>
      </c>
      <c r="C17" s="55" t="s">
        <v>86</v>
      </c>
      <c r="D17" s="55" t="s">
        <v>144</v>
      </c>
      <c r="E17" s="55" t="s">
        <v>145</v>
      </c>
      <c r="F17" s="64">
        <v>817100</v>
      </c>
      <c r="G17" s="64">
        <v>592416.59</v>
      </c>
      <c r="H17" s="64">
        <f t="shared" si="0"/>
        <v>72.50233631134499</v>
      </c>
    </row>
    <row r="18" spans="1:8" ht="38.25">
      <c r="A18" s="69">
        <v>7</v>
      </c>
      <c r="B18" s="57" t="s">
        <v>106</v>
      </c>
      <c r="C18" s="55" t="s">
        <v>87</v>
      </c>
      <c r="D18" s="55" t="s">
        <v>85</v>
      </c>
      <c r="E18" s="55" t="s">
        <v>83</v>
      </c>
      <c r="F18" s="64">
        <v>72000</v>
      </c>
      <c r="G18" s="64">
        <v>54000</v>
      </c>
      <c r="H18" s="64">
        <f t="shared" si="0"/>
        <v>75</v>
      </c>
    </row>
    <row r="19" spans="1:8" ht="12.75">
      <c r="A19" s="70">
        <v>8</v>
      </c>
      <c r="B19" s="57" t="s">
        <v>237</v>
      </c>
      <c r="C19" s="55" t="s">
        <v>87</v>
      </c>
      <c r="D19" s="55" t="s">
        <v>255</v>
      </c>
      <c r="E19" s="55" t="s">
        <v>83</v>
      </c>
      <c r="F19" s="64">
        <v>72000</v>
      </c>
      <c r="G19" s="64">
        <v>54000</v>
      </c>
      <c r="H19" s="64">
        <f t="shared" si="0"/>
        <v>75</v>
      </c>
    </row>
    <row r="20" spans="1:8" ht="25.5">
      <c r="A20" s="70">
        <v>9</v>
      </c>
      <c r="B20" s="57" t="s">
        <v>275</v>
      </c>
      <c r="C20" s="55" t="s">
        <v>87</v>
      </c>
      <c r="D20" s="55" t="s">
        <v>146</v>
      </c>
      <c r="E20" s="55" t="s">
        <v>83</v>
      </c>
      <c r="F20" s="64">
        <v>72000</v>
      </c>
      <c r="G20" s="64">
        <v>54000</v>
      </c>
      <c r="H20" s="64">
        <f t="shared" si="0"/>
        <v>75</v>
      </c>
    </row>
    <row r="21" spans="1:8" ht="51">
      <c r="A21" s="69">
        <v>10</v>
      </c>
      <c r="B21" s="57" t="s">
        <v>276</v>
      </c>
      <c r="C21" s="55" t="s">
        <v>87</v>
      </c>
      <c r="D21" s="55" t="s">
        <v>146</v>
      </c>
      <c r="E21" s="55" t="s">
        <v>147</v>
      </c>
      <c r="F21" s="64">
        <v>72000</v>
      </c>
      <c r="G21" s="64">
        <v>54000</v>
      </c>
      <c r="H21" s="64">
        <f t="shared" si="0"/>
        <v>75</v>
      </c>
    </row>
    <row r="22" spans="1:8" ht="38.25">
      <c r="A22" s="70">
        <v>11</v>
      </c>
      <c r="B22" s="57" t="s">
        <v>107</v>
      </c>
      <c r="C22" s="55" t="s">
        <v>88</v>
      </c>
      <c r="D22" s="55" t="s">
        <v>85</v>
      </c>
      <c r="E22" s="55" t="s">
        <v>83</v>
      </c>
      <c r="F22" s="64">
        <v>2662236.39</v>
      </c>
      <c r="G22" s="64">
        <v>1996012.89</v>
      </c>
      <c r="H22" s="64">
        <f t="shared" si="0"/>
        <v>74.97504344458306</v>
      </c>
    </row>
    <row r="23" spans="1:8" ht="12.75">
      <c r="A23" s="70">
        <v>12</v>
      </c>
      <c r="B23" s="57" t="s">
        <v>237</v>
      </c>
      <c r="C23" s="55" t="s">
        <v>88</v>
      </c>
      <c r="D23" s="55" t="s">
        <v>255</v>
      </c>
      <c r="E23" s="55" t="s">
        <v>83</v>
      </c>
      <c r="F23" s="64">
        <v>2662236.39</v>
      </c>
      <c r="G23" s="64">
        <v>1996012.89</v>
      </c>
      <c r="H23" s="64">
        <f t="shared" si="0"/>
        <v>74.97504344458306</v>
      </c>
    </row>
    <row r="24" spans="1:8" ht="25.5">
      <c r="A24" s="69">
        <v>13</v>
      </c>
      <c r="B24" s="57" t="s">
        <v>277</v>
      </c>
      <c r="C24" s="55" t="s">
        <v>88</v>
      </c>
      <c r="D24" s="55" t="s">
        <v>148</v>
      </c>
      <c r="E24" s="55" t="s">
        <v>83</v>
      </c>
      <c r="F24" s="64">
        <v>2662236.39</v>
      </c>
      <c r="G24" s="64">
        <v>1996012.89</v>
      </c>
      <c r="H24" s="64">
        <f t="shared" si="0"/>
        <v>74.97504344458306</v>
      </c>
    </row>
    <row r="25" spans="1:8" ht="25.5">
      <c r="A25" s="70">
        <v>14</v>
      </c>
      <c r="B25" s="57" t="s">
        <v>274</v>
      </c>
      <c r="C25" s="55" t="s">
        <v>88</v>
      </c>
      <c r="D25" s="55" t="s">
        <v>148</v>
      </c>
      <c r="E25" s="55" t="s">
        <v>145</v>
      </c>
      <c r="F25" s="64">
        <v>2644500</v>
      </c>
      <c r="G25" s="64">
        <v>1981312.89</v>
      </c>
      <c r="H25" s="64">
        <f t="shared" si="0"/>
        <v>74.92202268859897</v>
      </c>
    </row>
    <row r="26" spans="1:8" ht="25.5">
      <c r="A26" s="70">
        <v>15</v>
      </c>
      <c r="B26" s="57" t="s">
        <v>278</v>
      </c>
      <c r="C26" s="55" t="s">
        <v>88</v>
      </c>
      <c r="D26" s="55" t="s">
        <v>148</v>
      </c>
      <c r="E26" s="55" t="s">
        <v>210</v>
      </c>
      <c r="F26" s="64">
        <v>4000</v>
      </c>
      <c r="G26" s="64">
        <v>1000</v>
      </c>
      <c r="H26" s="64">
        <f t="shared" si="0"/>
        <v>25</v>
      </c>
    </row>
    <row r="27" spans="1:8" ht="25.5">
      <c r="A27" s="69">
        <v>16</v>
      </c>
      <c r="B27" s="57" t="s">
        <v>279</v>
      </c>
      <c r="C27" s="55" t="s">
        <v>88</v>
      </c>
      <c r="D27" s="55" t="s">
        <v>148</v>
      </c>
      <c r="E27" s="55" t="s">
        <v>152</v>
      </c>
      <c r="F27" s="64">
        <v>9200</v>
      </c>
      <c r="G27" s="64">
        <v>9200</v>
      </c>
      <c r="H27" s="64">
        <f t="shared" si="0"/>
        <v>100</v>
      </c>
    </row>
    <row r="28" spans="1:8" ht="12.75">
      <c r="A28" s="70">
        <v>17</v>
      </c>
      <c r="B28" s="57" t="s">
        <v>280</v>
      </c>
      <c r="C28" s="55" t="s">
        <v>88</v>
      </c>
      <c r="D28" s="55" t="s">
        <v>148</v>
      </c>
      <c r="E28" s="55" t="s">
        <v>228</v>
      </c>
      <c r="F28" s="64">
        <v>4536.39</v>
      </c>
      <c r="G28" s="64">
        <v>4500</v>
      </c>
      <c r="H28" s="64">
        <f t="shared" si="0"/>
        <v>99.19782029322874</v>
      </c>
    </row>
    <row r="29" spans="1:8" ht="12.75">
      <c r="A29" s="70">
        <v>18</v>
      </c>
      <c r="B29" s="57" t="s">
        <v>108</v>
      </c>
      <c r="C29" s="55" t="s">
        <v>89</v>
      </c>
      <c r="D29" s="55" t="s">
        <v>85</v>
      </c>
      <c r="E29" s="55" t="s">
        <v>83</v>
      </c>
      <c r="F29" s="64">
        <v>2994387.49</v>
      </c>
      <c r="G29" s="64">
        <v>1472595.16</v>
      </c>
      <c r="H29" s="64">
        <f t="shared" si="0"/>
        <v>49.17851029360264</v>
      </c>
    </row>
    <row r="30" spans="1:8" ht="38.25">
      <c r="A30" s="69">
        <v>19</v>
      </c>
      <c r="B30" s="57" t="s">
        <v>238</v>
      </c>
      <c r="C30" s="55" t="s">
        <v>89</v>
      </c>
      <c r="D30" s="55" t="s">
        <v>256</v>
      </c>
      <c r="E30" s="55" t="s">
        <v>83</v>
      </c>
      <c r="F30" s="64">
        <v>2994387.49</v>
      </c>
      <c r="G30" s="64">
        <v>1472595.16</v>
      </c>
      <c r="H30" s="64">
        <f t="shared" si="0"/>
        <v>49.17851029360264</v>
      </c>
    </row>
    <row r="31" spans="1:8" ht="38.25">
      <c r="A31" s="70">
        <v>20</v>
      </c>
      <c r="B31" s="57" t="s">
        <v>240</v>
      </c>
      <c r="C31" s="55" t="s">
        <v>89</v>
      </c>
      <c r="D31" s="55" t="s">
        <v>258</v>
      </c>
      <c r="E31" s="55" t="s">
        <v>83</v>
      </c>
      <c r="F31" s="64">
        <v>299987.49</v>
      </c>
      <c r="G31" s="64">
        <v>199051.81</v>
      </c>
      <c r="H31" s="64">
        <f t="shared" si="0"/>
        <v>66.35337026887355</v>
      </c>
    </row>
    <row r="32" spans="1:8" ht="25.5">
      <c r="A32" s="70">
        <v>21</v>
      </c>
      <c r="B32" s="57" t="s">
        <v>281</v>
      </c>
      <c r="C32" s="55" t="s">
        <v>89</v>
      </c>
      <c r="D32" s="55" t="s">
        <v>211</v>
      </c>
      <c r="E32" s="55" t="s">
        <v>83</v>
      </c>
      <c r="F32" s="64">
        <v>299987.49</v>
      </c>
      <c r="G32" s="64">
        <v>199051.81</v>
      </c>
      <c r="H32" s="64">
        <f t="shared" si="0"/>
        <v>66.35337026887355</v>
      </c>
    </row>
    <row r="33" spans="1:8" ht="25.5">
      <c r="A33" s="69">
        <v>22</v>
      </c>
      <c r="B33" s="57" t="s">
        <v>279</v>
      </c>
      <c r="C33" s="55" t="s">
        <v>89</v>
      </c>
      <c r="D33" s="55" t="s">
        <v>211</v>
      </c>
      <c r="E33" s="55" t="s">
        <v>152</v>
      </c>
      <c r="F33" s="64">
        <v>299987.49</v>
      </c>
      <c r="G33" s="64">
        <v>199051.81</v>
      </c>
      <c r="H33" s="64">
        <f t="shared" si="0"/>
        <v>66.35337026887355</v>
      </c>
    </row>
    <row r="34" spans="1:8" ht="51">
      <c r="A34" s="70">
        <v>23</v>
      </c>
      <c r="B34" s="57" t="s">
        <v>239</v>
      </c>
      <c r="C34" s="55" t="s">
        <v>89</v>
      </c>
      <c r="D34" s="55" t="s">
        <v>257</v>
      </c>
      <c r="E34" s="55" t="s">
        <v>83</v>
      </c>
      <c r="F34" s="64">
        <v>2694400</v>
      </c>
      <c r="G34" s="64">
        <v>1273543.35</v>
      </c>
      <c r="H34" s="64">
        <f t="shared" si="0"/>
        <v>47.266306042161524</v>
      </c>
    </row>
    <row r="35" spans="1:8" ht="25.5">
      <c r="A35" s="70">
        <v>24</v>
      </c>
      <c r="B35" s="57" t="s">
        <v>282</v>
      </c>
      <c r="C35" s="55" t="s">
        <v>89</v>
      </c>
      <c r="D35" s="55" t="s">
        <v>149</v>
      </c>
      <c r="E35" s="55" t="s">
        <v>83</v>
      </c>
      <c r="F35" s="64">
        <v>2694300</v>
      </c>
      <c r="G35" s="64">
        <v>1273543.35</v>
      </c>
      <c r="H35" s="64">
        <f t="shared" si="0"/>
        <v>47.26806034962699</v>
      </c>
    </row>
    <row r="36" spans="1:8" ht="25.5">
      <c r="A36" s="69">
        <v>25</v>
      </c>
      <c r="B36" s="57" t="s">
        <v>283</v>
      </c>
      <c r="C36" s="55" t="s">
        <v>89</v>
      </c>
      <c r="D36" s="55" t="s">
        <v>149</v>
      </c>
      <c r="E36" s="55" t="s">
        <v>150</v>
      </c>
      <c r="F36" s="64">
        <v>1219100</v>
      </c>
      <c r="G36" s="64">
        <v>726338.26</v>
      </c>
      <c r="H36" s="64">
        <f t="shared" si="0"/>
        <v>59.579875317857436</v>
      </c>
    </row>
    <row r="37" spans="1:8" ht="25.5">
      <c r="A37" s="70">
        <v>26</v>
      </c>
      <c r="B37" s="57" t="s">
        <v>284</v>
      </c>
      <c r="C37" s="55" t="s">
        <v>89</v>
      </c>
      <c r="D37" s="55" t="s">
        <v>149</v>
      </c>
      <c r="E37" s="55" t="s">
        <v>151</v>
      </c>
      <c r="F37" s="64">
        <v>72000</v>
      </c>
      <c r="G37" s="64">
        <v>30000</v>
      </c>
      <c r="H37" s="64">
        <f t="shared" si="0"/>
        <v>41.66666666666667</v>
      </c>
    </row>
    <row r="38" spans="1:8" ht="25.5">
      <c r="A38" s="70">
        <v>27</v>
      </c>
      <c r="B38" s="57" t="s">
        <v>279</v>
      </c>
      <c r="C38" s="55" t="s">
        <v>89</v>
      </c>
      <c r="D38" s="55" t="s">
        <v>149</v>
      </c>
      <c r="E38" s="55" t="s">
        <v>152</v>
      </c>
      <c r="F38" s="64">
        <v>1403200</v>
      </c>
      <c r="G38" s="64">
        <v>517205.09</v>
      </c>
      <c r="H38" s="64">
        <f t="shared" si="0"/>
        <v>36.85897163625998</v>
      </c>
    </row>
    <row r="39" spans="1:8" ht="63.75">
      <c r="A39" s="69">
        <v>28</v>
      </c>
      <c r="B39" s="57" t="s">
        <v>285</v>
      </c>
      <c r="C39" s="55" t="s">
        <v>89</v>
      </c>
      <c r="D39" s="55" t="s">
        <v>153</v>
      </c>
      <c r="E39" s="55" t="s">
        <v>83</v>
      </c>
      <c r="F39" s="64">
        <v>100</v>
      </c>
      <c r="G39" s="64">
        <v>0</v>
      </c>
      <c r="H39" s="64">
        <f t="shared" si="0"/>
        <v>0</v>
      </c>
    </row>
    <row r="40" spans="1:8" ht="25.5">
      <c r="A40" s="70">
        <v>29</v>
      </c>
      <c r="B40" s="57" t="s">
        <v>279</v>
      </c>
      <c r="C40" s="55" t="s">
        <v>89</v>
      </c>
      <c r="D40" s="55" t="s">
        <v>153</v>
      </c>
      <c r="E40" s="55" t="s">
        <v>152</v>
      </c>
      <c r="F40" s="64">
        <v>100</v>
      </c>
      <c r="G40" s="64">
        <v>0</v>
      </c>
      <c r="H40" s="64">
        <f t="shared" si="0"/>
        <v>0</v>
      </c>
    </row>
    <row r="41" spans="1:8" ht="12.75">
      <c r="A41" s="70">
        <v>30</v>
      </c>
      <c r="B41" s="60" t="s">
        <v>55</v>
      </c>
      <c r="C41" s="58" t="s">
        <v>61</v>
      </c>
      <c r="D41" s="58" t="s">
        <v>85</v>
      </c>
      <c r="E41" s="58" t="s">
        <v>83</v>
      </c>
      <c r="F41" s="63">
        <v>96100</v>
      </c>
      <c r="G41" s="63">
        <v>0</v>
      </c>
      <c r="H41" s="63">
        <f t="shared" si="0"/>
        <v>0</v>
      </c>
    </row>
    <row r="42" spans="1:8" ht="12.75">
      <c r="A42" s="69">
        <v>31</v>
      </c>
      <c r="B42" s="57" t="s">
        <v>56</v>
      </c>
      <c r="C42" s="55" t="s">
        <v>62</v>
      </c>
      <c r="D42" s="55" t="s">
        <v>85</v>
      </c>
      <c r="E42" s="55" t="s">
        <v>83</v>
      </c>
      <c r="F42" s="64">
        <v>96100</v>
      </c>
      <c r="G42" s="64">
        <v>0</v>
      </c>
      <c r="H42" s="64">
        <f t="shared" si="0"/>
        <v>0</v>
      </c>
    </row>
    <row r="43" spans="1:8" ht="38.25">
      <c r="A43" s="70">
        <v>32</v>
      </c>
      <c r="B43" s="57" t="s">
        <v>238</v>
      </c>
      <c r="C43" s="55" t="s">
        <v>62</v>
      </c>
      <c r="D43" s="55" t="s">
        <v>256</v>
      </c>
      <c r="E43" s="55" t="s">
        <v>83</v>
      </c>
      <c r="F43" s="64">
        <v>96100</v>
      </c>
      <c r="G43" s="64">
        <v>0</v>
      </c>
      <c r="H43" s="64">
        <f t="shared" si="0"/>
        <v>0</v>
      </c>
    </row>
    <row r="44" spans="1:8" ht="51">
      <c r="A44" s="70">
        <v>33</v>
      </c>
      <c r="B44" s="57" t="s">
        <v>241</v>
      </c>
      <c r="C44" s="55" t="s">
        <v>62</v>
      </c>
      <c r="D44" s="55" t="s">
        <v>259</v>
      </c>
      <c r="E44" s="55" t="s">
        <v>83</v>
      </c>
      <c r="F44" s="64">
        <v>96100</v>
      </c>
      <c r="G44" s="64">
        <v>0</v>
      </c>
      <c r="H44" s="64">
        <f t="shared" si="0"/>
        <v>0</v>
      </c>
    </row>
    <row r="45" spans="1:8" ht="25.5">
      <c r="A45" s="69">
        <v>34</v>
      </c>
      <c r="B45" s="57" t="s">
        <v>286</v>
      </c>
      <c r="C45" s="55" t="s">
        <v>62</v>
      </c>
      <c r="D45" s="55" t="s">
        <v>154</v>
      </c>
      <c r="E45" s="55" t="s">
        <v>83</v>
      </c>
      <c r="F45" s="64">
        <v>96100</v>
      </c>
      <c r="G45" s="64">
        <v>0</v>
      </c>
      <c r="H45" s="64">
        <f t="shared" si="0"/>
        <v>0</v>
      </c>
    </row>
    <row r="46" spans="1:8" ht="25.5">
      <c r="A46" s="70">
        <v>35</v>
      </c>
      <c r="B46" s="57" t="s">
        <v>274</v>
      </c>
      <c r="C46" s="55" t="s">
        <v>62</v>
      </c>
      <c r="D46" s="55" t="s">
        <v>154</v>
      </c>
      <c r="E46" s="55" t="s">
        <v>145</v>
      </c>
      <c r="F46" s="64">
        <v>96100</v>
      </c>
      <c r="G46" s="64">
        <v>0</v>
      </c>
      <c r="H46" s="64">
        <f t="shared" si="0"/>
        <v>0</v>
      </c>
    </row>
    <row r="47" spans="1:8" ht="25.5">
      <c r="A47" s="70">
        <v>36</v>
      </c>
      <c r="B47" s="56" t="s">
        <v>109</v>
      </c>
      <c r="C47" s="55" t="s">
        <v>90</v>
      </c>
      <c r="D47" s="55" t="s">
        <v>85</v>
      </c>
      <c r="E47" s="55" t="s">
        <v>83</v>
      </c>
      <c r="F47" s="64">
        <v>320000</v>
      </c>
      <c r="G47" s="64">
        <v>159622</v>
      </c>
      <c r="H47" s="64">
        <f t="shared" si="0"/>
        <v>49.881875</v>
      </c>
    </row>
    <row r="48" spans="1:8" ht="38.25">
      <c r="A48" s="69">
        <v>37</v>
      </c>
      <c r="B48" s="57" t="s">
        <v>110</v>
      </c>
      <c r="C48" s="55" t="s">
        <v>91</v>
      </c>
      <c r="D48" s="55" t="s">
        <v>85</v>
      </c>
      <c r="E48" s="55" t="s">
        <v>83</v>
      </c>
      <c r="F48" s="64">
        <v>64000</v>
      </c>
      <c r="G48" s="64">
        <v>0</v>
      </c>
      <c r="H48" s="64">
        <f t="shared" si="0"/>
        <v>0</v>
      </c>
    </row>
    <row r="49" spans="1:8" ht="38.25">
      <c r="A49" s="70">
        <v>38</v>
      </c>
      <c r="B49" s="57" t="s">
        <v>238</v>
      </c>
      <c r="C49" s="55" t="s">
        <v>91</v>
      </c>
      <c r="D49" s="55" t="s">
        <v>256</v>
      </c>
      <c r="E49" s="55" t="s">
        <v>83</v>
      </c>
      <c r="F49" s="64">
        <v>64000</v>
      </c>
      <c r="G49" s="64">
        <v>0</v>
      </c>
      <c r="H49" s="64">
        <f t="shared" si="0"/>
        <v>0</v>
      </c>
    </row>
    <row r="50" spans="1:8" ht="51">
      <c r="A50" s="70">
        <v>39</v>
      </c>
      <c r="B50" s="57" t="s">
        <v>242</v>
      </c>
      <c r="C50" s="55" t="s">
        <v>91</v>
      </c>
      <c r="D50" s="55" t="s">
        <v>260</v>
      </c>
      <c r="E50" s="55" t="s">
        <v>83</v>
      </c>
      <c r="F50" s="64">
        <v>64000</v>
      </c>
      <c r="G50" s="64">
        <v>0</v>
      </c>
      <c r="H50" s="64">
        <f t="shared" si="0"/>
        <v>0</v>
      </c>
    </row>
    <row r="51" spans="1:8" ht="63.75">
      <c r="A51" s="69">
        <v>40</v>
      </c>
      <c r="B51" s="57" t="s">
        <v>287</v>
      </c>
      <c r="C51" s="55" t="s">
        <v>91</v>
      </c>
      <c r="D51" s="55" t="s">
        <v>155</v>
      </c>
      <c r="E51" s="55" t="s">
        <v>83</v>
      </c>
      <c r="F51" s="64">
        <v>64000</v>
      </c>
      <c r="G51" s="64">
        <v>0</v>
      </c>
      <c r="H51" s="64">
        <f t="shared" si="0"/>
        <v>0</v>
      </c>
    </row>
    <row r="52" spans="1:8" ht="25.5">
      <c r="A52" s="70">
        <v>41</v>
      </c>
      <c r="B52" s="57" t="s">
        <v>279</v>
      </c>
      <c r="C52" s="55" t="s">
        <v>91</v>
      </c>
      <c r="D52" s="55" t="s">
        <v>155</v>
      </c>
      <c r="E52" s="55" t="s">
        <v>152</v>
      </c>
      <c r="F52" s="64">
        <v>64000</v>
      </c>
      <c r="G52" s="64">
        <v>0</v>
      </c>
      <c r="H52" s="64">
        <f t="shared" si="0"/>
        <v>0</v>
      </c>
    </row>
    <row r="53" spans="1:8" ht="12.75">
      <c r="A53" s="70">
        <v>42</v>
      </c>
      <c r="B53" s="57" t="s">
        <v>57</v>
      </c>
      <c r="C53" s="55" t="s">
        <v>63</v>
      </c>
      <c r="D53" s="55" t="s">
        <v>85</v>
      </c>
      <c r="E53" s="55" t="s">
        <v>83</v>
      </c>
      <c r="F53" s="64">
        <v>209000</v>
      </c>
      <c r="G53" s="64">
        <v>159622</v>
      </c>
      <c r="H53" s="64">
        <f t="shared" si="0"/>
        <v>76.37416267942584</v>
      </c>
    </row>
    <row r="54" spans="1:8" ht="38.25">
      <c r="A54" s="69">
        <v>43</v>
      </c>
      <c r="B54" s="57" t="s">
        <v>238</v>
      </c>
      <c r="C54" s="55" t="s">
        <v>63</v>
      </c>
      <c r="D54" s="55" t="s">
        <v>256</v>
      </c>
      <c r="E54" s="55" t="s">
        <v>83</v>
      </c>
      <c r="F54" s="64">
        <v>209000</v>
      </c>
      <c r="G54" s="64">
        <v>159622</v>
      </c>
      <c r="H54" s="64">
        <f t="shared" si="0"/>
        <v>76.37416267942584</v>
      </c>
    </row>
    <row r="55" spans="1:8" ht="38.25">
      <c r="A55" s="70">
        <v>44</v>
      </c>
      <c r="B55" s="57" t="s">
        <v>243</v>
      </c>
      <c r="C55" s="55" t="s">
        <v>63</v>
      </c>
      <c r="D55" s="55" t="s">
        <v>261</v>
      </c>
      <c r="E55" s="55" t="s">
        <v>83</v>
      </c>
      <c r="F55" s="64">
        <v>209000</v>
      </c>
      <c r="G55" s="64">
        <v>159622</v>
      </c>
      <c r="H55" s="64">
        <f t="shared" si="0"/>
        <v>76.37416267942584</v>
      </c>
    </row>
    <row r="56" spans="1:8" ht="25.5">
      <c r="A56" s="70">
        <v>45</v>
      </c>
      <c r="B56" s="57" t="s">
        <v>288</v>
      </c>
      <c r="C56" s="55" t="s">
        <v>63</v>
      </c>
      <c r="D56" s="55" t="s">
        <v>156</v>
      </c>
      <c r="E56" s="55" t="s">
        <v>83</v>
      </c>
      <c r="F56" s="64">
        <v>209000</v>
      </c>
      <c r="G56" s="64">
        <v>159622</v>
      </c>
      <c r="H56" s="64">
        <f t="shared" si="0"/>
        <v>76.37416267942584</v>
      </c>
    </row>
    <row r="57" spans="1:8" ht="25.5">
      <c r="A57" s="69">
        <v>46</v>
      </c>
      <c r="B57" s="57" t="s">
        <v>279</v>
      </c>
      <c r="C57" s="55" t="s">
        <v>63</v>
      </c>
      <c r="D57" s="55" t="s">
        <v>156</v>
      </c>
      <c r="E57" s="55" t="s">
        <v>152</v>
      </c>
      <c r="F57" s="64">
        <v>209000</v>
      </c>
      <c r="G57" s="64">
        <v>159622</v>
      </c>
      <c r="H57" s="64">
        <f t="shared" si="0"/>
        <v>76.37416267942584</v>
      </c>
    </row>
    <row r="58" spans="1:8" ht="25.5">
      <c r="A58" s="70">
        <v>47</v>
      </c>
      <c r="B58" s="57" t="s">
        <v>111</v>
      </c>
      <c r="C58" s="55" t="s">
        <v>92</v>
      </c>
      <c r="D58" s="55" t="s">
        <v>85</v>
      </c>
      <c r="E58" s="55" t="s">
        <v>83</v>
      </c>
      <c r="F58" s="64">
        <v>47000</v>
      </c>
      <c r="G58" s="64">
        <v>0</v>
      </c>
      <c r="H58" s="64">
        <f t="shared" si="0"/>
        <v>0</v>
      </c>
    </row>
    <row r="59" spans="1:8" ht="38.25">
      <c r="A59" s="70">
        <v>48</v>
      </c>
      <c r="B59" s="57" t="s">
        <v>238</v>
      </c>
      <c r="C59" s="55" t="s">
        <v>92</v>
      </c>
      <c r="D59" s="55" t="s">
        <v>256</v>
      </c>
      <c r="E59" s="55" t="s">
        <v>83</v>
      </c>
      <c r="F59" s="64">
        <v>47000</v>
      </c>
      <c r="G59" s="64">
        <v>0</v>
      </c>
      <c r="H59" s="64">
        <f t="shared" si="0"/>
        <v>0</v>
      </c>
    </row>
    <row r="60" spans="1:8" ht="63.75">
      <c r="A60" s="69">
        <v>49</v>
      </c>
      <c r="B60" s="57" t="s">
        <v>244</v>
      </c>
      <c r="C60" s="55" t="s">
        <v>92</v>
      </c>
      <c r="D60" s="55" t="s">
        <v>262</v>
      </c>
      <c r="E60" s="55" t="s">
        <v>83</v>
      </c>
      <c r="F60" s="64">
        <v>16000</v>
      </c>
      <c r="G60" s="64">
        <v>0</v>
      </c>
      <c r="H60" s="64">
        <f t="shared" si="0"/>
        <v>0</v>
      </c>
    </row>
    <row r="61" spans="1:8" ht="25.5">
      <c r="A61" s="70">
        <v>50</v>
      </c>
      <c r="B61" s="57" t="s">
        <v>289</v>
      </c>
      <c r="C61" s="55" t="s">
        <v>92</v>
      </c>
      <c r="D61" s="55" t="s">
        <v>157</v>
      </c>
      <c r="E61" s="55" t="s">
        <v>83</v>
      </c>
      <c r="F61" s="64">
        <v>16000</v>
      </c>
      <c r="G61" s="64">
        <v>0</v>
      </c>
      <c r="H61" s="64">
        <f t="shared" si="0"/>
        <v>0</v>
      </c>
    </row>
    <row r="62" spans="1:8" ht="25.5">
      <c r="A62" s="70">
        <v>51</v>
      </c>
      <c r="B62" s="57" t="s">
        <v>279</v>
      </c>
      <c r="C62" s="55" t="s">
        <v>92</v>
      </c>
      <c r="D62" s="55" t="s">
        <v>157</v>
      </c>
      <c r="E62" s="55" t="s">
        <v>152</v>
      </c>
      <c r="F62" s="64">
        <v>16000</v>
      </c>
      <c r="G62" s="64">
        <v>0</v>
      </c>
      <c r="H62" s="64">
        <f t="shared" si="0"/>
        <v>0</v>
      </c>
    </row>
    <row r="63" spans="1:8" ht="63.75">
      <c r="A63" s="69">
        <v>52</v>
      </c>
      <c r="B63" s="57" t="s">
        <v>245</v>
      </c>
      <c r="C63" s="55" t="s">
        <v>92</v>
      </c>
      <c r="D63" s="55" t="s">
        <v>263</v>
      </c>
      <c r="E63" s="55" t="s">
        <v>83</v>
      </c>
      <c r="F63" s="64">
        <v>31000</v>
      </c>
      <c r="G63" s="64">
        <v>0</v>
      </c>
      <c r="H63" s="64">
        <f t="shared" si="0"/>
        <v>0</v>
      </c>
    </row>
    <row r="64" spans="1:8" ht="25.5">
      <c r="A64" s="70">
        <v>53</v>
      </c>
      <c r="B64" s="57" t="s">
        <v>290</v>
      </c>
      <c r="C64" s="55" t="s">
        <v>92</v>
      </c>
      <c r="D64" s="55" t="s">
        <v>158</v>
      </c>
      <c r="E64" s="55" t="s">
        <v>83</v>
      </c>
      <c r="F64" s="64">
        <v>31000</v>
      </c>
      <c r="G64" s="64">
        <v>0</v>
      </c>
      <c r="H64" s="64">
        <f t="shared" si="0"/>
        <v>0</v>
      </c>
    </row>
    <row r="65" spans="1:8" ht="25.5">
      <c r="A65" s="70">
        <v>54</v>
      </c>
      <c r="B65" s="57" t="s">
        <v>279</v>
      </c>
      <c r="C65" s="55" t="s">
        <v>92</v>
      </c>
      <c r="D65" s="55" t="s">
        <v>158</v>
      </c>
      <c r="E65" s="55" t="s">
        <v>152</v>
      </c>
      <c r="F65" s="64">
        <v>31000</v>
      </c>
      <c r="G65" s="64">
        <v>0</v>
      </c>
      <c r="H65" s="64">
        <f t="shared" si="0"/>
        <v>0</v>
      </c>
    </row>
    <row r="66" spans="1:8" ht="12.75">
      <c r="A66" s="69">
        <v>55</v>
      </c>
      <c r="B66" s="60" t="s">
        <v>112</v>
      </c>
      <c r="C66" s="58" t="s">
        <v>93</v>
      </c>
      <c r="D66" s="58" t="s">
        <v>85</v>
      </c>
      <c r="E66" s="58" t="s">
        <v>83</v>
      </c>
      <c r="F66" s="63">
        <v>3197000</v>
      </c>
      <c r="G66" s="63">
        <v>294330</v>
      </c>
      <c r="H66" s="63">
        <f t="shared" si="0"/>
        <v>9.206443540819519</v>
      </c>
    </row>
    <row r="67" spans="1:8" ht="12.75">
      <c r="A67" s="70">
        <v>56</v>
      </c>
      <c r="B67" s="57" t="s">
        <v>113</v>
      </c>
      <c r="C67" s="55" t="s">
        <v>94</v>
      </c>
      <c r="D67" s="55" t="s">
        <v>85</v>
      </c>
      <c r="E67" s="55" t="s">
        <v>83</v>
      </c>
      <c r="F67" s="64">
        <v>3174000</v>
      </c>
      <c r="G67" s="64">
        <v>294330</v>
      </c>
      <c r="H67" s="64">
        <f t="shared" si="0"/>
        <v>9.273156899810964</v>
      </c>
    </row>
    <row r="68" spans="1:8" ht="38.25">
      <c r="A68" s="70">
        <v>57</v>
      </c>
      <c r="B68" s="57" t="s">
        <v>238</v>
      </c>
      <c r="C68" s="55" t="s">
        <v>94</v>
      </c>
      <c r="D68" s="55" t="s">
        <v>256</v>
      </c>
      <c r="E68" s="55" t="s">
        <v>83</v>
      </c>
      <c r="F68" s="64">
        <v>3174000</v>
      </c>
      <c r="G68" s="64">
        <v>294330</v>
      </c>
      <c r="H68" s="64">
        <f t="shared" si="0"/>
        <v>9.273156899810964</v>
      </c>
    </row>
    <row r="69" spans="1:8" ht="38.25">
      <c r="A69" s="69">
        <v>58</v>
      </c>
      <c r="B69" s="57" t="s">
        <v>246</v>
      </c>
      <c r="C69" s="55" t="s">
        <v>94</v>
      </c>
      <c r="D69" s="55" t="s">
        <v>264</v>
      </c>
      <c r="E69" s="55" t="s">
        <v>83</v>
      </c>
      <c r="F69" s="64">
        <v>3174000</v>
      </c>
      <c r="G69" s="64">
        <v>294330</v>
      </c>
      <c r="H69" s="64">
        <f t="shared" si="0"/>
        <v>9.273156899810964</v>
      </c>
    </row>
    <row r="70" spans="1:8" ht="51">
      <c r="A70" s="70">
        <v>59</v>
      </c>
      <c r="B70" s="57" t="s">
        <v>291</v>
      </c>
      <c r="C70" s="55" t="s">
        <v>94</v>
      </c>
      <c r="D70" s="55" t="s">
        <v>159</v>
      </c>
      <c r="E70" s="55" t="s">
        <v>83</v>
      </c>
      <c r="F70" s="64">
        <v>1500000</v>
      </c>
      <c r="G70" s="64">
        <v>0</v>
      </c>
      <c r="H70" s="64">
        <f t="shared" si="0"/>
        <v>0</v>
      </c>
    </row>
    <row r="71" spans="1:8" ht="25.5">
      <c r="A71" s="70">
        <v>60</v>
      </c>
      <c r="B71" s="57" t="s">
        <v>279</v>
      </c>
      <c r="C71" s="55" t="s">
        <v>94</v>
      </c>
      <c r="D71" s="55" t="s">
        <v>159</v>
      </c>
      <c r="E71" s="55" t="s">
        <v>152</v>
      </c>
      <c r="F71" s="64">
        <v>1500000</v>
      </c>
      <c r="G71" s="64">
        <v>0</v>
      </c>
      <c r="H71" s="64">
        <f t="shared" si="0"/>
        <v>0</v>
      </c>
    </row>
    <row r="72" spans="1:8" ht="38.25">
      <c r="A72" s="69">
        <v>61</v>
      </c>
      <c r="B72" s="57" t="s">
        <v>292</v>
      </c>
      <c r="C72" s="55" t="s">
        <v>94</v>
      </c>
      <c r="D72" s="55" t="s">
        <v>160</v>
      </c>
      <c r="E72" s="55" t="s">
        <v>83</v>
      </c>
      <c r="F72" s="64">
        <v>1068000</v>
      </c>
      <c r="G72" s="64">
        <v>294330</v>
      </c>
      <c r="H72" s="64">
        <f t="shared" si="0"/>
        <v>27.558988764044944</v>
      </c>
    </row>
    <row r="73" spans="1:8" ht="25.5">
      <c r="A73" s="70">
        <v>62</v>
      </c>
      <c r="B73" s="57" t="s">
        <v>279</v>
      </c>
      <c r="C73" s="55" t="s">
        <v>94</v>
      </c>
      <c r="D73" s="55" t="s">
        <v>160</v>
      </c>
      <c r="E73" s="55" t="s">
        <v>152</v>
      </c>
      <c r="F73" s="64">
        <v>1068000</v>
      </c>
      <c r="G73" s="64">
        <v>294330</v>
      </c>
      <c r="H73" s="64">
        <f t="shared" si="0"/>
        <v>27.558988764044944</v>
      </c>
    </row>
    <row r="74" spans="1:8" ht="12.75">
      <c r="A74" s="70">
        <v>63</v>
      </c>
      <c r="B74" s="57" t="s">
        <v>293</v>
      </c>
      <c r="C74" s="55" t="s">
        <v>94</v>
      </c>
      <c r="D74" s="55" t="s">
        <v>161</v>
      </c>
      <c r="E74" s="55" t="s">
        <v>83</v>
      </c>
      <c r="F74" s="64">
        <v>6000</v>
      </c>
      <c r="G74" s="64">
        <v>0</v>
      </c>
      <c r="H74" s="64">
        <f t="shared" si="0"/>
        <v>0</v>
      </c>
    </row>
    <row r="75" spans="1:8" ht="25.5">
      <c r="A75" s="69">
        <v>64</v>
      </c>
      <c r="B75" s="57" t="s">
        <v>279</v>
      </c>
      <c r="C75" s="55" t="s">
        <v>94</v>
      </c>
      <c r="D75" s="55" t="s">
        <v>161</v>
      </c>
      <c r="E75" s="55" t="s">
        <v>152</v>
      </c>
      <c r="F75" s="64">
        <v>6000</v>
      </c>
      <c r="G75" s="64">
        <v>0</v>
      </c>
      <c r="H75" s="64">
        <f t="shared" si="0"/>
        <v>0</v>
      </c>
    </row>
    <row r="76" spans="1:8" ht="12.75">
      <c r="A76" s="70">
        <v>65</v>
      </c>
      <c r="B76" s="57" t="s">
        <v>294</v>
      </c>
      <c r="C76" s="55" t="s">
        <v>94</v>
      </c>
      <c r="D76" s="55" t="s">
        <v>162</v>
      </c>
      <c r="E76" s="55" t="s">
        <v>83</v>
      </c>
      <c r="F76" s="64">
        <v>600000</v>
      </c>
      <c r="G76" s="64">
        <v>0</v>
      </c>
      <c r="H76" s="64">
        <f t="shared" si="0"/>
        <v>0</v>
      </c>
    </row>
    <row r="77" spans="1:8" ht="25.5">
      <c r="A77" s="70">
        <v>66</v>
      </c>
      <c r="B77" s="57" t="s">
        <v>279</v>
      </c>
      <c r="C77" s="55" t="s">
        <v>94</v>
      </c>
      <c r="D77" s="55" t="s">
        <v>162</v>
      </c>
      <c r="E77" s="55" t="s">
        <v>152</v>
      </c>
      <c r="F77" s="64">
        <v>600000</v>
      </c>
      <c r="G77" s="64">
        <v>0</v>
      </c>
      <c r="H77" s="64">
        <f t="shared" si="0"/>
        <v>0</v>
      </c>
    </row>
    <row r="78" spans="1:8" ht="12.75">
      <c r="A78" s="69">
        <v>67</v>
      </c>
      <c r="B78" s="57" t="s">
        <v>114</v>
      </c>
      <c r="C78" s="55" t="s">
        <v>95</v>
      </c>
      <c r="D78" s="55" t="s">
        <v>85</v>
      </c>
      <c r="E78" s="55" t="s">
        <v>83</v>
      </c>
      <c r="F78" s="64">
        <v>23000</v>
      </c>
      <c r="G78" s="64">
        <v>0</v>
      </c>
      <c r="H78" s="64">
        <f aca="true" t="shared" si="1" ref="H78:H141">G78/F78*100</f>
        <v>0</v>
      </c>
    </row>
    <row r="79" spans="1:8" ht="38.25">
      <c r="A79" s="70">
        <v>68</v>
      </c>
      <c r="B79" s="57" t="s">
        <v>238</v>
      </c>
      <c r="C79" s="55" t="s">
        <v>95</v>
      </c>
      <c r="D79" s="55" t="s">
        <v>256</v>
      </c>
      <c r="E79" s="55" t="s">
        <v>83</v>
      </c>
      <c r="F79" s="64">
        <v>23000</v>
      </c>
      <c r="G79" s="64">
        <v>0</v>
      </c>
      <c r="H79" s="64">
        <f t="shared" si="1"/>
        <v>0</v>
      </c>
    </row>
    <row r="80" spans="1:8" ht="38.25">
      <c r="A80" s="70">
        <v>69</v>
      </c>
      <c r="B80" s="57" t="s">
        <v>240</v>
      </c>
      <c r="C80" s="55" t="s">
        <v>95</v>
      </c>
      <c r="D80" s="55" t="s">
        <v>258</v>
      </c>
      <c r="E80" s="55" t="s">
        <v>83</v>
      </c>
      <c r="F80" s="64">
        <v>23000</v>
      </c>
      <c r="G80" s="64">
        <v>0</v>
      </c>
      <c r="H80" s="64">
        <f t="shared" si="1"/>
        <v>0</v>
      </c>
    </row>
    <row r="81" spans="1:8" ht="12.75">
      <c r="A81" s="69">
        <v>70</v>
      </c>
      <c r="B81" s="57" t="s">
        <v>295</v>
      </c>
      <c r="C81" s="55" t="s">
        <v>95</v>
      </c>
      <c r="D81" s="55" t="s">
        <v>163</v>
      </c>
      <c r="E81" s="55" t="s">
        <v>83</v>
      </c>
      <c r="F81" s="64">
        <v>23000</v>
      </c>
      <c r="G81" s="64">
        <v>0</v>
      </c>
      <c r="H81" s="64">
        <f t="shared" si="1"/>
        <v>0</v>
      </c>
    </row>
    <row r="82" spans="1:8" ht="25.5">
      <c r="A82" s="70">
        <v>71</v>
      </c>
      <c r="B82" s="57" t="s">
        <v>279</v>
      </c>
      <c r="C82" s="55" t="s">
        <v>95</v>
      </c>
      <c r="D82" s="55" t="s">
        <v>163</v>
      </c>
      <c r="E82" s="55" t="s">
        <v>152</v>
      </c>
      <c r="F82" s="64">
        <v>23000</v>
      </c>
      <c r="G82" s="64">
        <v>0</v>
      </c>
      <c r="H82" s="64">
        <f t="shared" si="1"/>
        <v>0</v>
      </c>
    </row>
    <row r="83" spans="1:8" ht="12.75">
      <c r="A83" s="70">
        <v>72</v>
      </c>
      <c r="B83" s="60" t="s">
        <v>115</v>
      </c>
      <c r="C83" s="58" t="s">
        <v>96</v>
      </c>
      <c r="D83" s="58" t="s">
        <v>85</v>
      </c>
      <c r="E83" s="58" t="s">
        <v>83</v>
      </c>
      <c r="F83" s="63">
        <v>5465000</v>
      </c>
      <c r="G83" s="63">
        <v>2470972.54</v>
      </c>
      <c r="H83" s="63">
        <f t="shared" si="1"/>
        <v>45.214502104300095</v>
      </c>
    </row>
    <row r="84" spans="1:8" ht="12.75">
      <c r="A84" s="69">
        <v>73</v>
      </c>
      <c r="B84" s="57" t="s">
        <v>36</v>
      </c>
      <c r="C84" s="55" t="s">
        <v>37</v>
      </c>
      <c r="D84" s="55" t="s">
        <v>85</v>
      </c>
      <c r="E84" s="55" t="s">
        <v>83</v>
      </c>
      <c r="F84" s="64">
        <v>644000</v>
      </c>
      <c r="G84" s="64">
        <v>375454.58</v>
      </c>
      <c r="H84" s="64">
        <f t="shared" si="1"/>
        <v>58.30040062111802</v>
      </c>
    </row>
    <row r="85" spans="1:8" ht="38.25">
      <c r="A85" s="70">
        <v>74</v>
      </c>
      <c r="B85" s="57" t="s">
        <v>238</v>
      </c>
      <c r="C85" s="55" t="s">
        <v>37</v>
      </c>
      <c r="D85" s="55" t="s">
        <v>256</v>
      </c>
      <c r="E85" s="55" t="s">
        <v>83</v>
      </c>
      <c r="F85" s="64">
        <v>644000</v>
      </c>
      <c r="G85" s="64">
        <v>375454.58</v>
      </c>
      <c r="H85" s="64">
        <f t="shared" si="1"/>
        <v>58.30040062111802</v>
      </c>
    </row>
    <row r="86" spans="1:8" ht="51">
      <c r="A86" s="70">
        <v>75</v>
      </c>
      <c r="B86" s="57" t="s">
        <v>247</v>
      </c>
      <c r="C86" s="55" t="s">
        <v>37</v>
      </c>
      <c r="D86" s="55" t="s">
        <v>265</v>
      </c>
      <c r="E86" s="55" t="s">
        <v>83</v>
      </c>
      <c r="F86" s="64">
        <v>644000</v>
      </c>
      <c r="G86" s="64">
        <v>375454.58</v>
      </c>
      <c r="H86" s="64">
        <f t="shared" si="1"/>
        <v>58.30040062111802</v>
      </c>
    </row>
    <row r="87" spans="1:8" ht="25.5">
      <c r="A87" s="69">
        <v>76</v>
      </c>
      <c r="B87" s="57" t="s">
        <v>296</v>
      </c>
      <c r="C87" s="55" t="s">
        <v>37</v>
      </c>
      <c r="D87" s="55" t="s">
        <v>164</v>
      </c>
      <c r="E87" s="55" t="s">
        <v>83</v>
      </c>
      <c r="F87" s="64">
        <v>644000</v>
      </c>
      <c r="G87" s="64">
        <v>375454.58</v>
      </c>
      <c r="H87" s="64">
        <f t="shared" si="1"/>
        <v>58.30040062111802</v>
      </c>
    </row>
    <row r="88" spans="1:8" ht="25.5">
      <c r="A88" s="70">
        <v>77</v>
      </c>
      <c r="B88" s="57" t="s">
        <v>297</v>
      </c>
      <c r="C88" s="55" t="s">
        <v>37</v>
      </c>
      <c r="D88" s="55" t="s">
        <v>164</v>
      </c>
      <c r="E88" s="55" t="s">
        <v>165</v>
      </c>
      <c r="F88" s="64">
        <v>644000</v>
      </c>
      <c r="G88" s="64">
        <v>375454.58</v>
      </c>
      <c r="H88" s="64">
        <f t="shared" si="1"/>
        <v>58.30040062111802</v>
      </c>
    </row>
    <row r="89" spans="1:8" ht="12.75">
      <c r="A89" s="70">
        <v>78</v>
      </c>
      <c r="B89" s="57" t="s">
        <v>116</v>
      </c>
      <c r="C89" s="55" t="s">
        <v>97</v>
      </c>
      <c r="D89" s="55" t="s">
        <v>85</v>
      </c>
      <c r="E89" s="55" t="s">
        <v>83</v>
      </c>
      <c r="F89" s="64">
        <v>3627000</v>
      </c>
      <c r="G89" s="64">
        <v>1305146.1</v>
      </c>
      <c r="H89" s="64">
        <f t="shared" si="1"/>
        <v>35.98417700578992</v>
      </c>
    </row>
    <row r="90" spans="1:8" ht="38.25">
      <c r="A90" s="69">
        <v>79</v>
      </c>
      <c r="B90" s="57" t="s">
        <v>238</v>
      </c>
      <c r="C90" s="55" t="s">
        <v>97</v>
      </c>
      <c r="D90" s="55" t="s">
        <v>256</v>
      </c>
      <c r="E90" s="55" t="s">
        <v>83</v>
      </c>
      <c r="F90" s="64">
        <v>3627000</v>
      </c>
      <c r="G90" s="64">
        <v>1305146.1</v>
      </c>
      <c r="H90" s="64">
        <f t="shared" si="1"/>
        <v>35.98417700578992</v>
      </c>
    </row>
    <row r="91" spans="1:8" ht="38.25">
      <c r="A91" s="70">
        <v>80</v>
      </c>
      <c r="B91" s="57" t="s">
        <v>248</v>
      </c>
      <c r="C91" s="55" t="s">
        <v>97</v>
      </c>
      <c r="D91" s="55" t="s">
        <v>266</v>
      </c>
      <c r="E91" s="55" t="s">
        <v>83</v>
      </c>
      <c r="F91" s="64">
        <v>3527098</v>
      </c>
      <c r="G91" s="64">
        <v>1205244.1</v>
      </c>
      <c r="H91" s="64">
        <f t="shared" si="1"/>
        <v>34.170984191536505</v>
      </c>
    </row>
    <row r="92" spans="1:8" ht="63.75">
      <c r="A92" s="70">
        <v>81</v>
      </c>
      <c r="B92" s="57" t="s">
        <v>298</v>
      </c>
      <c r="C92" s="55" t="s">
        <v>97</v>
      </c>
      <c r="D92" s="55" t="s">
        <v>166</v>
      </c>
      <c r="E92" s="55" t="s">
        <v>83</v>
      </c>
      <c r="F92" s="64">
        <v>2755012</v>
      </c>
      <c r="G92" s="64">
        <v>850000</v>
      </c>
      <c r="H92" s="64">
        <f t="shared" si="1"/>
        <v>30.852860169030116</v>
      </c>
    </row>
    <row r="93" spans="1:8" ht="25.5">
      <c r="A93" s="69">
        <v>82</v>
      </c>
      <c r="B93" s="57" t="s">
        <v>279</v>
      </c>
      <c r="C93" s="55" t="s">
        <v>97</v>
      </c>
      <c r="D93" s="55" t="s">
        <v>166</v>
      </c>
      <c r="E93" s="55" t="s">
        <v>152</v>
      </c>
      <c r="F93" s="64">
        <v>2755012</v>
      </c>
      <c r="G93" s="64">
        <v>850000</v>
      </c>
      <c r="H93" s="64">
        <f t="shared" si="1"/>
        <v>30.852860169030116</v>
      </c>
    </row>
    <row r="94" spans="1:8" ht="63.75">
      <c r="A94" s="70">
        <v>83</v>
      </c>
      <c r="B94" s="57" t="s">
        <v>299</v>
      </c>
      <c r="C94" s="55" t="s">
        <v>97</v>
      </c>
      <c r="D94" s="55" t="s">
        <v>167</v>
      </c>
      <c r="E94" s="55" t="s">
        <v>83</v>
      </c>
      <c r="F94" s="64">
        <v>94988</v>
      </c>
      <c r="G94" s="64">
        <v>94988</v>
      </c>
      <c r="H94" s="64">
        <f t="shared" si="1"/>
        <v>100</v>
      </c>
    </row>
    <row r="95" spans="1:8" ht="25.5">
      <c r="A95" s="70">
        <v>84</v>
      </c>
      <c r="B95" s="57" t="s">
        <v>279</v>
      </c>
      <c r="C95" s="55" t="s">
        <v>97</v>
      </c>
      <c r="D95" s="55" t="s">
        <v>167</v>
      </c>
      <c r="E95" s="55" t="s">
        <v>152</v>
      </c>
      <c r="F95" s="64">
        <v>94988</v>
      </c>
      <c r="G95" s="64">
        <v>94988</v>
      </c>
      <c r="H95" s="64">
        <f t="shared" si="1"/>
        <v>100</v>
      </c>
    </row>
    <row r="96" spans="1:8" ht="12.75">
      <c r="A96" s="69">
        <v>85</v>
      </c>
      <c r="B96" s="57" t="s">
        <v>300</v>
      </c>
      <c r="C96" s="55" t="s">
        <v>97</v>
      </c>
      <c r="D96" s="55" t="s">
        <v>168</v>
      </c>
      <c r="E96" s="55" t="s">
        <v>83</v>
      </c>
      <c r="F96" s="64">
        <v>150531.7</v>
      </c>
      <c r="G96" s="64">
        <v>49531.7</v>
      </c>
      <c r="H96" s="64">
        <f t="shared" si="1"/>
        <v>32.904497856597644</v>
      </c>
    </row>
    <row r="97" spans="1:8" ht="25.5">
      <c r="A97" s="70">
        <v>86</v>
      </c>
      <c r="B97" s="57" t="s">
        <v>279</v>
      </c>
      <c r="C97" s="55" t="s">
        <v>97</v>
      </c>
      <c r="D97" s="55" t="s">
        <v>168</v>
      </c>
      <c r="E97" s="55" t="s">
        <v>152</v>
      </c>
      <c r="F97" s="64">
        <v>150531.7</v>
      </c>
      <c r="G97" s="64">
        <v>49531.7</v>
      </c>
      <c r="H97" s="64">
        <f t="shared" si="1"/>
        <v>32.904497856597644</v>
      </c>
    </row>
    <row r="98" spans="1:8" ht="12.75">
      <c r="A98" s="70">
        <v>87</v>
      </c>
      <c r="B98" s="57" t="s">
        <v>301</v>
      </c>
      <c r="C98" s="55" t="s">
        <v>97</v>
      </c>
      <c r="D98" s="55" t="s">
        <v>169</v>
      </c>
      <c r="E98" s="55" t="s">
        <v>83</v>
      </c>
      <c r="F98" s="64">
        <v>526566.3</v>
      </c>
      <c r="G98" s="64">
        <v>210724.4</v>
      </c>
      <c r="H98" s="64">
        <f t="shared" si="1"/>
        <v>40.01858835250186</v>
      </c>
    </row>
    <row r="99" spans="1:8" ht="25.5">
      <c r="A99" s="69">
        <v>88</v>
      </c>
      <c r="B99" s="57" t="s">
        <v>279</v>
      </c>
      <c r="C99" s="55" t="s">
        <v>97</v>
      </c>
      <c r="D99" s="55" t="s">
        <v>169</v>
      </c>
      <c r="E99" s="55" t="s">
        <v>152</v>
      </c>
      <c r="F99" s="64">
        <v>526566.3</v>
      </c>
      <c r="G99" s="64">
        <v>210724.4</v>
      </c>
      <c r="H99" s="64">
        <f t="shared" si="1"/>
        <v>40.01858835250186</v>
      </c>
    </row>
    <row r="100" spans="1:8" ht="38.25">
      <c r="A100" s="70">
        <v>89</v>
      </c>
      <c r="B100" s="57" t="s">
        <v>249</v>
      </c>
      <c r="C100" s="55" t="s">
        <v>97</v>
      </c>
      <c r="D100" s="55" t="s">
        <v>267</v>
      </c>
      <c r="E100" s="55" t="s">
        <v>83</v>
      </c>
      <c r="F100" s="64">
        <v>99902</v>
      </c>
      <c r="G100" s="64">
        <v>99902</v>
      </c>
      <c r="H100" s="64">
        <f t="shared" si="1"/>
        <v>100</v>
      </c>
    </row>
    <row r="101" spans="1:8" ht="25.5">
      <c r="A101" s="70">
        <v>90</v>
      </c>
      <c r="B101" s="57" t="s">
        <v>302</v>
      </c>
      <c r="C101" s="55" t="s">
        <v>97</v>
      </c>
      <c r="D101" s="55" t="s">
        <v>170</v>
      </c>
      <c r="E101" s="55" t="s">
        <v>83</v>
      </c>
      <c r="F101" s="64">
        <v>99902</v>
      </c>
      <c r="G101" s="64">
        <v>99902</v>
      </c>
      <c r="H101" s="64">
        <f t="shared" si="1"/>
        <v>100</v>
      </c>
    </row>
    <row r="102" spans="1:8" ht="25.5">
      <c r="A102" s="69">
        <v>91</v>
      </c>
      <c r="B102" s="57" t="s">
        <v>279</v>
      </c>
      <c r="C102" s="55" t="s">
        <v>97</v>
      </c>
      <c r="D102" s="55" t="s">
        <v>170</v>
      </c>
      <c r="E102" s="55" t="s">
        <v>152</v>
      </c>
      <c r="F102" s="64">
        <v>99902</v>
      </c>
      <c r="G102" s="64">
        <v>99902</v>
      </c>
      <c r="H102" s="64">
        <f t="shared" si="1"/>
        <v>100</v>
      </c>
    </row>
    <row r="103" spans="1:8" ht="12.75">
      <c r="A103" s="70">
        <v>92</v>
      </c>
      <c r="B103" s="57" t="s">
        <v>58</v>
      </c>
      <c r="C103" s="55" t="s">
        <v>64</v>
      </c>
      <c r="D103" s="55" t="s">
        <v>85</v>
      </c>
      <c r="E103" s="55" t="s">
        <v>83</v>
      </c>
      <c r="F103" s="64">
        <v>1194000</v>
      </c>
      <c r="G103" s="64">
        <v>790371.86</v>
      </c>
      <c r="H103" s="64">
        <f t="shared" si="1"/>
        <v>66.19529815745393</v>
      </c>
    </row>
    <row r="104" spans="1:8" ht="38.25">
      <c r="A104" s="70">
        <v>93</v>
      </c>
      <c r="B104" s="57" t="s">
        <v>238</v>
      </c>
      <c r="C104" s="55" t="s">
        <v>64</v>
      </c>
      <c r="D104" s="55" t="s">
        <v>256</v>
      </c>
      <c r="E104" s="55" t="s">
        <v>83</v>
      </c>
      <c r="F104" s="64">
        <v>1194000</v>
      </c>
      <c r="G104" s="64">
        <v>790371.86</v>
      </c>
      <c r="H104" s="64">
        <f t="shared" si="1"/>
        <v>66.19529815745393</v>
      </c>
    </row>
    <row r="105" spans="1:8" ht="38.25">
      <c r="A105" s="69">
        <v>94</v>
      </c>
      <c r="B105" s="57" t="s">
        <v>250</v>
      </c>
      <c r="C105" s="55" t="s">
        <v>64</v>
      </c>
      <c r="D105" s="55" t="s">
        <v>268</v>
      </c>
      <c r="E105" s="55" t="s">
        <v>83</v>
      </c>
      <c r="F105" s="64">
        <v>1194000</v>
      </c>
      <c r="G105" s="64">
        <v>790371.86</v>
      </c>
      <c r="H105" s="64">
        <f t="shared" si="1"/>
        <v>66.19529815745393</v>
      </c>
    </row>
    <row r="106" spans="1:8" ht="25.5">
      <c r="A106" s="70">
        <v>95</v>
      </c>
      <c r="B106" s="57" t="s">
        <v>303</v>
      </c>
      <c r="C106" s="55" t="s">
        <v>64</v>
      </c>
      <c r="D106" s="55" t="s">
        <v>171</v>
      </c>
      <c r="E106" s="55" t="s">
        <v>83</v>
      </c>
      <c r="F106" s="64">
        <v>681000</v>
      </c>
      <c r="G106" s="64">
        <v>311967.62</v>
      </c>
      <c r="H106" s="64">
        <f t="shared" si="1"/>
        <v>45.81022320117474</v>
      </c>
    </row>
    <row r="107" spans="1:8" ht="25.5">
      <c r="A107" s="70">
        <v>96</v>
      </c>
      <c r="B107" s="57" t="s">
        <v>279</v>
      </c>
      <c r="C107" s="55" t="s">
        <v>64</v>
      </c>
      <c r="D107" s="55" t="s">
        <v>171</v>
      </c>
      <c r="E107" s="55" t="s">
        <v>152</v>
      </c>
      <c r="F107" s="64">
        <v>681000</v>
      </c>
      <c r="G107" s="64">
        <v>311967.62</v>
      </c>
      <c r="H107" s="64">
        <f t="shared" si="1"/>
        <v>45.81022320117474</v>
      </c>
    </row>
    <row r="108" spans="1:8" ht="25.5">
      <c r="A108" s="69">
        <v>97</v>
      </c>
      <c r="B108" s="57" t="s">
        <v>304</v>
      </c>
      <c r="C108" s="55" t="s">
        <v>64</v>
      </c>
      <c r="D108" s="55" t="s">
        <v>172</v>
      </c>
      <c r="E108" s="55" t="s">
        <v>83</v>
      </c>
      <c r="F108" s="64">
        <v>513000</v>
      </c>
      <c r="G108" s="64">
        <v>478404.24</v>
      </c>
      <c r="H108" s="64">
        <f t="shared" si="1"/>
        <v>93.25618713450292</v>
      </c>
    </row>
    <row r="109" spans="1:8" ht="25.5">
      <c r="A109" s="70">
        <v>98</v>
      </c>
      <c r="B109" s="57" t="s">
        <v>279</v>
      </c>
      <c r="C109" s="55" t="s">
        <v>64</v>
      </c>
      <c r="D109" s="55" t="s">
        <v>172</v>
      </c>
      <c r="E109" s="55" t="s">
        <v>152</v>
      </c>
      <c r="F109" s="64">
        <v>513000</v>
      </c>
      <c r="G109" s="64">
        <v>478404.24</v>
      </c>
      <c r="H109" s="64">
        <f t="shared" si="1"/>
        <v>93.25618713450292</v>
      </c>
    </row>
    <row r="110" spans="1:8" ht="12.75">
      <c r="A110" s="70">
        <v>99</v>
      </c>
      <c r="B110" s="60" t="s">
        <v>117</v>
      </c>
      <c r="C110" s="58" t="s">
        <v>98</v>
      </c>
      <c r="D110" s="58" t="s">
        <v>85</v>
      </c>
      <c r="E110" s="58" t="s">
        <v>83</v>
      </c>
      <c r="F110" s="63">
        <v>13000</v>
      </c>
      <c r="G110" s="63">
        <v>3500</v>
      </c>
      <c r="H110" s="63">
        <f t="shared" si="1"/>
        <v>26.923076923076923</v>
      </c>
    </row>
    <row r="111" spans="1:8" ht="12.75">
      <c r="A111" s="69">
        <v>100</v>
      </c>
      <c r="B111" s="57" t="s">
        <v>49</v>
      </c>
      <c r="C111" s="55" t="s">
        <v>99</v>
      </c>
      <c r="D111" s="55" t="s">
        <v>85</v>
      </c>
      <c r="E111" s="55" t="s">
        <v>83</v>
      </c>
      <c r="F111" s="64">
        <v>13000</v>
      </c>
      <c r="G111" s="64">
        <v>3500</v>
      </c>
      <c r="H111" s="64">
        <f t="shared" si="1"/>
        <v>26.923076923076923</v>
      </c>
    </row>
    <row r="112" spans="1:8" ht="38.25">
      <c r="A112" s="70">
        <v>101</v>
      </c>
      <c r="B112" s="57" t="s">
        <v>238</v>
      </c>
      <c r="C112" s="55" t="s">
        <v>99</v>
      </c>
      <c r="D112" s="55" t="s">
        <v>256</v>
      </c>
      <c r="E112" s="55" t="s">
        <v>83</v>
      </c>
      <c r="F112" s="64">
        <v>13000</v>
      </c>
      <c r="G112" s="64">
        <v>3500</v>
      </c>
      <c r="H112" s="64">
        <f t="shared" si="1"/>
        <v>26.923076923076923</v>
      </c>
    </row>
    <row r="113" spans="1:8" ht="38.25">
      <c r="A113" s="70">
        <v>102</v>
      </c>
      <c r="B113" s="57" t="s">
        <v>251</v>
      </c>
      <c r="C113" s="55" t="s">
        <v>99</v>
      </c>
      <c r="D113" s="55" t="s">
        <v>269</v>
      </c>
      <c r="E113" s="55" t="s">
        <v>83</v>
      </c>
      <c r="F113" s="64">
        <v>13000</v>
      </c>
      <c r="G113" s="64">
        <v>3500</v>
      </c>
      <c r="H113" s="64">
        <f t="shared" si="1"/>
        <v>26.923076923076923</v>
      </c>
    </row>
    <row r="114" spans="1:8" ht="25.5">
      <c r="A114" s="69">
        <v>103</v>
      </c>
      <c r="B114" s="57" t="s">
        <v>305</v>
      </c>
      <c r="C114" s="55" t="s">
        <v>99</v>
      </c>
      <c r="D114" s="55" t="s">
        <v>173</v>
      </c>
      <c r="E114" s="55" t="s">
        <v>83</v>
      </c>
      <c r="F114" s="64">
        <v>13000</v>
      </c>
      <c r="G114" s="64">
        <v>3500</v>
      </c>
      <c r="H114" s="64">
        <f t="shared" si="1"/>
        <v>26.923076923076923</v>
      </c>
    </row>
    <row r="115" spans="1:8" ht="25.5">
      <c r="A115" s="70">
        <v>104</v>
      </c>
      <c r="B115" s="57" t="s">
        <v>279</v>
      </c>
      <c r="C115" s="55" t="s">
        <v>99</v>
      </c>
      <c r="D115" s="55" t="s">
        <v>173</v>
      </c>
      <c r="E115" s="55" t="s">
        <v>152</v>
      </c>
      <c r="F115" s="64">
        <v>13000</v>
      </c>
      <c r="G115" s="64">
        <v>3500</v>
      </c>
      <c r="H115" s="64">
        <f t="shared" si="1"/>
        <v>26.923076923076923</v>
      </c>
    </row>
    <row r="116" spans="1:8" ht="12.75">
      <c r="A116" s="70">
        <v>105</v>
      </c>
      <c r="B116" s="57" t="s">
        <v>50</v>
      </c>
      <c r="C116" s="55" t="s">
        <v>100</v>
      </c>
      <c r="D116" s="55" t="s">
        <v>85</v>
      </c>
      <c r="E116" s="55" t="s">
        <v>83</v>
      </c>
      <c r="F116" s="64">
        <v>6917178</v>
      </c>
      <c r="G116" s="64">
        <v>4417181.39</v>
      </c>
      <c r="H116" s="64">
        <f t="shared" si="1"/>
        <v>63.8581425835796</v>
      </c>
    </row>
    <row r="117" spans="1:8" ht="12.75">
      <c r="A117" s="69">
        <v>106</v>
      </c>
      <c r="B117" s="57" t="s">
        <v>51</v>
      </c>
      <c r="C117" s="55" t="s">
        <v>101</v>
      </c>
      <c r="D117" s="55" t="s">
        <v>85</v>
      </c>
      <c r="E117" s="55" t="s">
        <v>83</v>
      </c>
      <c r="F117" s="64">
        <v>6917178</v>
      </c>
      <c r="G117" s="64">
        <v>4417181.39</v>
      </c>
      <c r="H117" s="64">
        <f t="shared" si="1"/>
        <v>63.8581425835796</v>
      </c>
    </row>
    <row r="118" spans="1:8" ht="38.25">
      <c r="A118" s="70">
        <v>107</v>
      </c>
      <c r="B118" s="57" t="s">
        <v>238</v>
      </c>
      <c r="C118" s="55" t="s">
        <v>101</v>
      </c>
      <c r="D118" s="55" t="s">
        <v>256</v>
      </c>
      <c r="E118" s="55" t="s">
        <v>83</v>
      </c>
      <c r="F118" s="64">
        <v>6917178</v>
      </c>
      <c r="G118" s="64">
        <v>4417181.39</v>
      </c>
      <c r="H118" s="64">
        <f t="shared" si="1"/>
        <v>63.8581425835796</v>
      </c>
    </row>
    <row r="119" spans="1:8" ht="38.25">
      <c r="A119" s="70">
        <v>108</v>
      </c>
      <c r="B119" s="57" t="s">
        <v>252</v>
      </c>
      <c r="C119" s="55" t="s">
        <v>101</v>
      </c>
      <c r="D119" s="55" t="s">
        <v>270</v>
      </c>
      <c r="E119" s="55" t="s">
        <v>83</v>
      </c>
      <c r="F119" s="64">
        <v>6917178</v>
      </c>
      <c r="G119" s="64">
        <v>4417181.39</v>
      </c>
      <c r="H119" s="64">
        <f t="shared" si="1"/>
        <v>63.8581425835796</v>
      </c>
    </row>
    <row r="120" spans="1:8" ht="51">
      <c r="A120" s="69">
        <v>109</v>
      </c>
      <c r="B120" s="57" t="s">
        <v>306</v>
      </c>
      <c r="C120" s="55" t="s">
        <v>101</v>
      </c>
      <c r="D120" s="55" t="s">
        <v>174</v>
      </c>
      <c r="E120" s="55" t="s">
        <v>83</v>
      </c>
      <c r="F120" s="64">
        <v>417830</v>
      </c>
      <c r="G120" s="64">
        <v>0</v>
      </c>
      <c r="H120" s="64">
        <f t="shared" si="1"/>
        <v>0</v>
      </c>
    </row>
    <row r="121" spans="1:8" ht="25.5">
      <c r="A121" s="70">
        <v>110</v>
      </c>
      <c r="B121" s="57" t="s">
        <v>279</v>
      </c>
      <c r="C121" s="55" t="s">
        <v>101</v>
      </c>
      <c r="D121" s="55" t="s">
        <v>174</v>
      </c>
      <c r="E121" s="55" t="s">
        <v>152</v>
      </c>
      <c r="F121" s="64">
        <v>417830</v>
      </c>
      <c r="G121" s="64">
        <v>0</v>
      </c>
      <c r="H121" s="64">
        <f t="shared" si="1"/>
        <v>0</v>
      </c>
    </row>
    <row r="122" spans="1:8" ht="25.5">
      <c r="A122" s="70">
        <v>111</v>
      </c>
      <c r="B122" s="57" t="s">
        <v>307</v>
      </c>
      <c r="C122" s="55" t="s">
        <v>101</v>
      </c>
      <c r="D122" s="55" t="s">
        <v>229</v>
      </c>
      <c r="E122" s="55" t="s">
        <v>83</v>
      </c>
      <c r="F122" s="64">
        <v>44948</v>
      </c>
      <c r="G122" s="64">
        <v>44948</v>
      </c>
      <c r="H122" s="64">
        <f t="shared" si="1"/>
        <v>100</v>
      </c>
    </row>
    <row r="123" spans="1:8" ht="25.5">
      <c r="A123" s="69">
        <v>112</v>
      </c>
      <c r="B123" s="57" t="s">
        <v>279</v>
      </c>
      <c r="C123" s="55" t="s">
        <v>101</v>
      </c>
      <c r="D123" s="55" t="s">
        <v>229</v>
      </c>
      <c r="E123" s="55" t="s">
        <v>152</v>
      </c>
      <c r="F123" s="64">
        <v>44948</v>
      </c>
      <c r="G123" s="64">
        <v>44948</v>
      </c>
      <c r="H123" s="64">
        <f t="shared" si="1"/>
        <v>100</v>
      </c>
    </row>
    <row r="124" spans="1:8" ht="25.5">
      <c r="A124" s="70">
        <v>113</v>
      </c>
      <c r="B124" s="57" t="s">
        <v>308</v>
      </c>
      <c r="C124" s="55" t="s">
        <v>101</v>
      </c>
      <c r="D124" s="55" t="s">
        <v>175</v>
      </c>
      <c r="E124" s="55" t="s">
        <v>83</v>
      </c>
      <c r="F124" s="64">
        <v>6276400</v>
      </c>
      <c r="G124" s="64">
        <v>4228383.27</v>
      </c>
      <c r="H124" s="64">
        <f t="shared" si="1"/>
        <v>67.36956328468548</v>
      </c>
    </row>
    <row r="125" spans="1:8" ht="25.5">
      <c r="A125" s="70">
        <v>114</v>
      </c>
      <c r="B125" s="57" t="s">
        <v>283</v>
      </c>
      <c r="C125" s="55" t="s">
        <v>101</v>
      </c>
      <c r="D125" s="55" t="s">
        <v>175</v>
      </c>
      <c r="E125" s="55" t="s">
        <v>150</v>
      </c>
      <c r="F125" s="64">
        <v>5144900</v>
      </c>
      <c r="G125" s="64">
        <v>3682341.63</v>
      </c>
      <c r="H125" s="64">
        <f t="shared" si="1"/>
        <v>71.57265700013605</v>
      </c>
    </row>
    <row r="126" spans="1:8" ht="25.5">
      <c r="A126" s="69">
        <v>115</v>
      </c>
      <c r="B126" s="57" t="s">
        <v>279</v>
      </c>
      <c r="C126" s="55" t="s">
        <v>101</v>
      </c>
      <c r="D126" s="55" t="s">
        <v>175</v>
      </c>
      <c r="E126" s="55" t="s">
        <v>152</v>
      </c>
      <c r="F126" s="64">
        <v>1131500</v>
      </c>
      <c r="G126" s="64">
        <v>546041.64</v>
      </c>
      <c r="H126" s="64">
        <f t="shared" si="1"/>
        <v>48.25820945647371</v>
      </c>
    </row>
    <row r="127" spans="1:8" ht="25.5">
      <c r="A127" s="70">
        <v>116</v>
      </c>
      <c r="B127" s="57" t="s">
        <v>309</v>
      </c>
      <c r="C127" s="55" t="s">
        <v>101</v>
      </c>
      <c r="D127" s="55" t="s">
        <v>176</v>
      </c>
      <c r="E127" s="55" t="s">
        <v>83</v>
      </c>
      <c r="F127" s="64">
        <v>62000</v>
      </c>
      <c r="G127" s="64">
        <v>46436</v>
      </c>
      <c r="H127" s="64">
        <f t="shared" si="1"/>
        <v>74.89677419354838</v>
      </c>
    </row>
    <row r="128" spans="1:8" ht="25.5">
      <c r="A128" s="70">
        <v>117</v>
      </c>
      <c r="B128" s="57" t="s">
        <v>279</v>
      </c>
      <c r="C128" s="55" t="s">
        <v>101</v>
      </c>
      <c r="D128" s="55" t="s">
        <v>176</v>
      </c>
      <c r="E128" s="55" t="s">
        <v>152</v>
      </c>
      <c r="F128" s="64">
        <v>62000</v>
      </c>
      <c r="G128" s="64">
        <v>46436</v>
      </c>
      <c r="H128" s="64">
        <f t="shared" si="1"/>
        <v>74.89677419354838</v>
      </c>
    </row>
    <row r="129" spans="1:8" ht="12.75">
      <c r="A129" s="69">
        <v>118</v>
      </c>
      <c r="B129" s="57" t="s">
        <v>310</v>
      </c>
      <c r="C129" s="55" t="s">
        <v>101</v>
      </c>
      <c r="D129" s="55" t="s">
        <v>177</v>
      </c>
      <c r="E129" s="55" t="s">
        <v>83</v>
      </c>
      <c r="F129" s="64">
        <v>20000</v>
      </c>
      <c r="G129" s="64">
        <v>9934.62</v>
      </c>
      <c r="H129" s="64">
        <f t="shared" si="1"/>
        <v>49.673100000000005</v>
      </c>
    </row>
    <row r="130" spans="1:8" ht="25.5">
      <c r="A130" s="70">
        <v>119</v>
      </c>
      <c r="B130" s="57" t="s">
        <v>279</v>
      </c>
      <c r="C130" s="55" t="s">
        <v>101</v>
      </c>
      <c r="D130" s="55" t="s">
        <v>177</v>
      </c>
      <c r="E130" s="55" t="s">
        <v>152</v>
      </c>
      <c r="F130" s="64">
        <v>20000</v>
      </c>
      <c r="G130" s="64">
        <v>9934.62</v>
      </c>
      <c r="H130" s="64">
        <f t="shared" si="1"/>
        <v>49.673100000000005</v>
      </c>
    </row>
    <row r="131" spans="1:8" ht="38.25">
      <c r="A131" s="70">
        <v>120</v>
      </c>
      <c r="B131" s="57" t="s">
        <v>311</v>
      </c>
      <c r="C131" s="55" t="s">
        <v>101</v>
      </c>
      <c r="D131" s="55" t="s">
        <v>178</v>
      </c>
      <c r="E131" s="55" t="s">
        <v>83</v>
      </c>
      <c r="F131" s="64">
        <v>50000</v>
      </c>
      <c r="G131" s="64">
        <v>50000</v>
      </c>
      <c r="H131" s="64">
        <f t="shared" si="1"/>
        <v>100</v>
      </c>
    </row>
    <row r="132" spans="1:8" ht="25.5">
      <c r="A132" s="69">
        <v>121</v>
      </c>
      <c r="B132" s="57" t="s">
        <v>279</v>
      </c>
      <c r="C132" s="55" t="s">
        <v>101</v>
      </c>
      <c r="D132" s="55" t="s">
        <v>178</v>
      </c>
      <c r="E132" s="55" t="s">
        <v>152</v>
      </c>
      <c r="F132" s="64">
        <v>50000</v>
      </c>
      <c r="G132" s="64">
        <v>50000</v>
      </c>
      <c r="H132" s="64">
        <f t="shared" si="1"/>
        <v>100</v>
      </c>
    </row>
    <row r="133" spans="1:8" ht="25.5">
      <c r="A133" s="70">
        <v>122</v>
      </c>
      <c r="B133" s="57" t="s">
        <v>305</v>
      </c>
      <c r="C133" s="55" t="s">
        <v>101</v>
      </c>
      <c r="D133" s="55" t="s">
        <v>179</v>
      </c>
      <c r="E133" s="55" t="s">
        <v>83</v>
      </c>
      <c r="F133" s="64">
        <v>46000</v>
      </c>
      <c r="G133" s="64">
        <v>37479.5</v>
      </c>
      <c r="H133" s="64">
        <f t="shared" si="1"/>
        <v>81.47717391304347</v>
      </c>
    </row>
    <row r="134" spans="1:8" ht="25.5">
      <c r="A134" s="70">
        <v>123</v>
      </c>
      <c r="B134" s="57" t="s">
        <v>279</v>
      </c>
      <c r="C134" s="55" t="s">
        <v>101</v>
      </c>
      <c r="D134" s="55" t="s">
        <v>179</v>
      </c>
      <c r="E134" s="55" t="s">
        <v>152</v>
      </c>
      <c r="F134" s="64">
        <v>46000</v>
      </c>
      <c r="G134" s="64">
        <v>37479.5</v>
      </c>
      <c r="H134" s="64">
        <f t="shared" si="1"/>
        <v>81.47717391304347</v>
      </c>
    </row>
    <row r="135" spans="1:8" ht="12.75">
      <c r="A135" s="69">
        <v>124</v>
      </c>
      <c r="B135" s="60" t="s">
        <v>38</v>
      </c>
      <c r="C135" s="58" t="s">
        <v>39</v>
      </c>
      <c r="D135" s="58" t="s">
        <v>85</v>
      </c>
      <c r="E135" s="58" t="s">
        <v>83</v>
      </c>
      <c r="F135" s="63">
        <v>147100</v>
      </c>
      <c r="G135" s="63">
        <v>121902</v>
      </c>
      <c r="H135" s="63">
        <f t="shared" si="1"/>
        <v>82.87015635622026</v>
      </c>
    </row>
    <row r="136" spans="1:8" ht="12.75">
      <c r="A136" s="70">
        <v>125</v>
      </c>
      <c r="B136" s="57" t="s">
        <v>40</v>
      </c>
      <c r="C136" s="55" t="s">
        <v>41</v>
      </c>
      <c r="D136" s="55" t="s">
        <v>85</v>
      </c>
      <c r="E136" s="55" t="s">
        <v>83</v>
      </c>
      <c r="F136" s="64">
        <v>125100</v>
      </c>
      <c r="G136" s="64">
        <v>118902</v>
      </c>
      <c r="H136" s="64">
        <f t="shared" si="1"/>
        <v>95.04556354916068</v>
      </c>
    </row>
    <row r="137" spans="1:8" ht="38.25">
      <c r="A137" s="70">
        <v>126</v>
      </c>
      <c r="B137" s="57" t="s">
        <v>238</v>
      </c>
      <c r="C137" s="55" t="s">
        <v>41</v>
      </c>
      <c r="D137" s="55" t="s">
        <v>256</v>
      </c>
      <c r="E137" s="55" t="s">
        <v>83</v>
      </c>
      <c r="F137" s="64">
        <v>125100</v>
      </c>
      <c r="G137" s="64">
        <v>118902</v>
      </c>
      <c r="H137" s="64">
        <f t="shared" si="1"/>
        <v>95.04556354916068</v>
      </c>
    </row>
    <row r="138" spans="1:8" ht="51">
      <c r="A138" s="69">
        <v>127</v>
      </c>
      <c r="B138" s="57" t="s">
        <v>253</v>
      </c>
      <c r="C138" s="55" t="s">
        <v>41</v>
      </c>
      <c r="D138" s="55" t="s">
        <v>271</v>
      </c>
      <c r="E138" s="55" t="s">
        <v>83</v>
      </c>
      <c r="F138" s="64">
        <v>125100</v>
      </c>
      <c r="G138" s="64">
        <v>118902</v>
      </c>
      <c r="H138" s="64">
        <f t="shared" si="1"/>
        <v>95.04556354916068</v>
      </c>
    </row>
    <row r="139" spans="1:8" ht="25.5">
      <c r="A139" s="70">
        <v>128</v>
      </c>
      <c r="B139" s="57" t="s">
        <v>312</v>
      </c>
      <c r="C139" s="55" t="s">
        <v>41</v>
      </c>
      <c r="D139" s="55" t="s">
        <v>180</v>
      </c>
      <c r="E139" s="55" t="s">
        <v>83</v>
      </c>
      <c r="F139" s="64">
        <v>125100</v>
      </c>
      <c r="G139" s="64">
        <v>118902</v>
      </c>
      <c r="H139" s="64">
        <f t="shared" si="1"/>
        <v>95.04556354916068</v>
      </c>
    </row>
    <row r="140" spans="1:8" ht="12.75">
      <c r="A140" s="70">
        <v>129</v>
      </c>
      <c r="B140" s="57" t="s">
        <v>313</v>
      </c>
      <c r="C140" s="55" t="s">
        <v>41</v>
      </c>
      <c r="D140" s="55" t="s">
        <v>180</v>
      </c>
      <c r="E140" s="55" t="s">
        <v>181</v>
      </c>
      <c r="F140" s="64">
        <v>125100</v>
      </c>
      <c r="G140" s="64">
        <v>118902</v>
      </c>
      <c r="H140" s="64">
        <f t="shared" si="1"/>
        <v>95.04556354916068</v>
      </c>
    </row>
    <row r="141" spans="1:8" ht="12.75">
      <c r="A141" s="69">
        <v>130</v>
      </c>
      <c r="B141" s="57" t="s">
        <v>42</v>
      </c>
      <c r="C141" s="55" t="s">
        <v>43</v>
      </c>
      <c r="D141" s="55" t="s">
        <v>85</v>
      </c>
      <c r="E141" s="55" t="s">
        <v>83</v>
      </c>
      <c r="F141" s="64">
        <v>22000</v>
      </c>
      <c r="G141" s="64">
        <v>3000</v>
      </c>
      <c r="H141" s="64">
        <f t="shared" si="1"/>
        <v>13.636363636363635</v>
      </c>
    </row>
    <row r="142" spans="1:8" ht="38.25">
      <c r="A142" s="70">
        <v>131</v>
      </c>
      <c r="B142" s="57" t="s">
        <v>238</v>
      </c>
      <c r="C142" s="55" t="s">
        <v>43</v>
      </c>
      <c r="D142" s="55" t="s">
        <v>256</v>
      </c>
      <c r="E142" s="55" t="s">
        <v>83</v>
      </c>
      <c r="F142" s="64">
        <v>22000</v>
      </c>
      <c r="G142" s="64">
        <v>3000</v>
      </c>
      <c r="H142" s="64">
        <f aca="true" t="shared" si="2" ref="H142:H160">G142/F142*100</f>
        <v>13.636363636363635</v>
      </c>
    </row>
    <row r="143" spans="1:8" ht="51">
      <c r="A143" s="70">
        <v>132</v>
      </c>
      <c r="B143" s="57" t="s">
        <v>253</v>
      </c>
      <c r="C143" s="55" t="s">
        <v>43</v>
      </c>
      <c r="D143" s="55" t="s">
        <v>271</v>
      </c>
      <c r="E143" s="55" t="s">
        <v>83</v>
      </c>
      <c r="F143" s="64">
        <v>22000</v>
      </c>
      <c r="G143" s="64">
        <v>3000</v>
      </c>
      <c r="H143" s="64">
        <f t="shared" si="2"/>
        <v>13.636363636363635</v>
      </c>
    </row>
    <row r="144" spans="1:8" ht="38.25">
      <c r="A144" s="69">
        <v>133</v>
      </c>
      <c r="B144" s="57" t="s">
        <v>314</v>
      </c>
      <c r="C144" s="55" t="s">
        <v>43</v>
      </c>
      <c r="D144" s="55" t="s">
        <v>182</v>
      </c>
      <c r="E144" s="55" t="s">
        <v>83</v>
      </c>
      <c r="F144" s="64">
        <v>22000</v>
      </c>
      <c r="G144" s="64">
        <v>3000</v>
      </c>
      <c r="H144" s="64">
        <f t="shared" si="2"/>
        <v>13.636363636363635</v>
      </c>
    </row>
    <row r="145" spans="1:8" ht="12.75">
      <c r="A145" s="70">
        <v>134</v>
      </c>
      <c r="B145" s="57" t="s">
        <v>315</v>
      </c>
      <c r="C145" s="55" t="s">
        <v>43</v>
      </c>
      <c r="D145" s="55" t="s">
        <v>182</v>
      </c>
      <c r="E145" s="55" t="s">
        <v>183</v>
      </c>
      <c r="F145" s="64">
        <v>22000</v>
      </c>
      <c r="G145" s="64">
        <v>3000</v>
      </c>
      <c r="H145" s="64">
        <f t="shared" si="2"/>
        <v>13.636363636363635</v>
      </c>
    </row>
    <row r="146" spans="1:8" ht="12.75">
      <c r="A146" s="70">
        <v>135</v>
      </c>
      <c r="B146" s="60" t="s">
        <v>52</v>
      </c>
      <c r="C146" s="58" t="s">
        <v>102</v>
      </c>
      <c r="D146" s="58" t="s">
        <v>85</v>
      </c>
      <c r="E146" s="58" t="s">
        <v>83</v>
      </c>
      <c r="F146" s="63">
        <v>102600</v>
      </c>
      <c r="G146" s="63">
        <v>78971.6</v>
      </c>
      <c r="H146" s="63">
        <f t="shared" si="2"/>
        <v>76.97037037037038</v>
      </c>
    </row>
    <row r="147" spans="1:8" ht="12.75">
      <c r="A147" s="69">
        <v>136</v>
      </c>
      <c r="B147" s="57" t="s">
        <v>53</v>
      </c>
      <c r="C147" s="55" t="s">
        <v>103</v>
      </c>
      <c r="D147" s="55" t="s">
        <v>85</v>
      </c>
      <c r="E147" s="55" t="s">
        <v>83</v>
      </c>
      <c r="F147" s="64">
        <v>102600</v>
      </c>
      <c r="G147" s="64">
        <v>78971.6</v>
      </c>
      <c r="H147" s="64">
        <f t="shared" si="2"/>
        <v>76.97037037037038</v>
      </c>
    </row>
    <row r="148" spans="1:8" ht="38.25">
      <c r="A148" s="70">
        <v>137</v>
      </c>
      <c r="B148" s="57" t="s">
        <v>238</v>
      </c>
      <c r="C148" s="55" t="s">
        <v>103</v>
      </c>
      <c r="D148" s="55" t="s">
        <v>256</v>
      </c>
      <c r="E148" s="55" t="s">
        <v>83</v>
      </c>
      <c r="F148" s="64">
        <v>102600</v>
      </c>
      <c r="G148" s="64">
        <v>78971.6</v>
      </c>
      <c r="H148" s="64">
        <f t="shared" si="2"/>
        <v>76.97037037037038</v>
      </c>
    </row>
    <row r="149" spans="1:8" ht="38.25">
      <c r="A149" s="70">
        <v>138</v>
      </c>
      <c r="B149" s="57" t="s">
        <v>254</v>
      </c>
      <c r="C149" s="55" t="s">
        <v>103</v>
      </c>
      <c r="D149" s="55" t="s">
        <v>272</v>
      </c>
      <c r="E149" s="55" t="s">
        <v>83</v>
      </c>
      <c r="F149" s="64">
        <v>102600</v>
      </c>
      <c r="G149" s="64">
        <v>78971.6</v>
      </c>
      <c r="H149" s="64">
        <f t="shared" si="2"/>
        <v>76.97037037037038</v>
      </c>
    </row>
    <row r="150" spans="1:8" ht="25.5">
      <c r="A150" s="69">
        <v>139</v>
      </c>
      <c r="B150" s="57" t="s">
        <v>316</v>
      </c>
      <c r="C150" s="55" t="s">
        <v>103</v>
      </c>
      <c r="D150" s="55" t="s">
        <v>184</v>
      </c>
      <c r="E150" s="55" t="s">
        <v>83</v>
      </c>
      <c r="F150" s="64">
        <v>82600</v>
      </c>
      <c r="G150" s="64">
        <v>58971.6</v>
      </c>
      <c r="H150" s="64">
        <f t="shared" si="2"/>
        <v>71.39418886198547</v>
      </c>
    </row>
    <row r="151" spans="1:8" ht="25.5">
      <c r="A151" s="70">
        <v>140</v>
      </c>
      <c r="B151" s="57" t="s">
        <v>279</v>
      </c>
      <c r="C151" s="55" t="s">
        <v>103</v>
      </c>
      <c r="D151" s="55" t="s">
        <v>184</v>
      </c>
      <c r="E151" s="55" t="s">
        <v>152</v>
      </c>
      <c r="F151" s="64">
        <v>82600</v>
      </c>
      <c r="G151" s="64">
        <v>58971.6</v>
      </c>
      <c r="H151" s="64">
        <f t="shared" si="2"/>
        <v>71.39418886198547</v>
      </c>
    </row>
    <row r="152" spans="1:8" ht="12.75">
      <c r="A152" s="70">
        <v>141</v>
      </c>
      <c r="B152" s="57" t="s">
        <v>317</v>
      </c>
      <c r="C152" s="55" t="s">
        <v>103</v>
      </c>
      <c r="D152" s="55" t="s">
        <v>185</v>
      </c>
      <c r="E152" s="55" t="s">
        <v>83</v>
      </c>
      <c r="F152" s="64">
        <v>20000</v>
      </c>
      <c r="G152" s="64">
        <v>20000</v>
      </c>
      <c r="H152" s="64">
        <f t="shared" si="2"/>
        <v>100</v>
      </c>
    </row>
    <row r="153" spans="1:8" ht="25.5">
      <c r="A153" s="69">
        <v>142</v>
      </c>
      <c r="B153" s="57" t="s">
        <v>279</v>
      </c>
      <c r="C153" s="55" t="s">
        <v>103</v>
      </c>
      <c r="D153" s="55" t="s">
        <v>185</v>
      </c>
      <c r="E153" s="55" t="s">
        <v>152</v>
      </c>
      <c r="F153" s="64">
        <v>20000</v>
      </c>
      <c r="G153" s="64">
        <v>20000</v>
      </c>
      <c r="H153" s="64">
        <f t="shared" si="2"/>
        <v>100</v>
      </c>
    </row>
    <row r="154" spans="1:8" ht="12.75">
      <c r="A154" s="70">
        <v>143</v>
      </c>
      <c r="B154" s="60" t="s">
        <v>59</v>
      </c>
      <c r="C154" s="58" t="s">
        <v>65</v>
      </c>
      <c r="D154" s="58" t="s">
        <v>85</v>
      </c>
      <c r="E154" s="58" t="s">
        <v>83</v>
      </c>
      <c r="F154" s="63">
        <v>223128.95</v>
      </c>
      <c r="G154" s="63">
        <v>124628.95</v>
      </c>
      <c r="H154" s="63">
        <f t="shared" si="2"/>
        <v>55.85512323703401</v>
      </c>
    </row>
    <row r="155" spans="1:8" ht="12.75">
      <c r="A155" s="70">
        <v>144</v>
      </c>
      <c r="B155" s="57" t="s">
        <v>60</v>
      </c>
      <c r="C155" s="55" t="s">
        <v>66</v>
      </c>
      <c r="D155" s="55" t="s">
        <v>85</v>
      </c>
      <c r="E155" s="55" t="s">
        <v>83</v>
      </c>
      <c r="F155" s="64">
        <v>223128.95</v>
      </c>
      <c r="G155" s="64">
        <v>124628.95</v>
      </c>
      <c r="H155" s="64">
        <f t="shared" si="2"/>
        <v>55.85512323703401</v>
      </c>
    </row>
    <row r="156" spans="1:8" ht="38.25">
      <c r="A156" s="69">
        <v>145</v>
      </c>
      <c r="B156" s="57" t="s">
        <v>238</v>
      </c>
      <c r="C156" s="55" t="s">
        <v>66</v>
      </c>
      <c r="D156" s="55" t="s">
        <v>256</v>
      </c>
      <c r="E156" s="55" t="s">
        <v>83</v>
      </c>
      <c r="F156" s="64">
        <v>223128.95</v>
      </c>
      <c r="G156" s="64">
        <v>124628.95</v>
      </c>
      <c r="H156" s="64">
        <f t="shared" si="2"/>
        <v>55.85512323703401</v>
      </c>
    </row>
    <row r="157" spans="1:8" ht="51">
      <c r="A157" s="70">
        <v>146</v>
      </c>
      <c r="B157" s="57" t="s">
        <v>239</v>
      </c>
      <c r="C157" s="55" t="s">
        <v>66</v>
      </c>
      <c r="D157" s="55" t="s">
        <v>257</v>
      </c>
      <c r="E157" s="55" t="s">
        <v>83</v>
      </c>
      <c r="F157" s="64">
        <v>223128.95</v>
      </c>
      <c r="G157" s="64">
        <v>124628.95</v>
      </c>
      <c r="H157" s="64">
        <f t="shared" si="2"/>
        <v>55.85512323703401</v>
      </c>
    </row>
    <row r="158" spans="1:12" ht="12.75">
      <c r="A158" s="70">
        <v>147</v>
      </c>
      <c r="B158" s="57" t="s">
        <v>318</v>
      </c>
      <c r="C158" s="55" t="s">
        <v>66</v>
      </c>
      <c r="D158" s="55" t="s">
        <v>186</v>
      </c>
      <c r="E158" s="55" t="s">
        <v>83</v>
      </c>
      <c r="F158" s="64">
        <v>223128.95</v>
      </c>
      <c r="G158" s="64">
        <v>124628.95</v>
      </c>
      <c r="H158" s="64">
        <f t="shared" si="2"/>
        <v>55.85512323703401</v>
      </c>
      <c r="L158" s="67"/>
    </row>
    <row r="159" spans="1:8" ht="25.5">
      <c r="A159" s="69">
        <v>148</v>
      </c>
      <c r="B159" s="57" t="s">
        <v>279</v>
      </c>
      <c r="C159" s="55" t="s">
        <v>66</v>
      </c>
      <c r="D159" s="55" t="s">
        <v>186</v>
      </c>
      <c r="E159" s="55" t="s">
        <v>152</v>
      </c>
      <c r="F159" s="64">
        <v>223128.95</v>
      </c>
      <c r="G159" s="64">
        <v>124628.95</v>
      </c>
      <c r="H159" s="64">
        <f t="shared" si="2"/>
        <v>55.85512323703401</v>
      </c>
    </row>
    <row r="160" spans="1:8" ht="18.75" customHeight="1">
      <c r="A160" s="59">
        <v>149</v>
      </c>
      <c r="B160" s="85" t="s">
        <v>235</v>
      </c>
      <c r="C160" s="85"/>
      <c r="D160" s="85"/>
      <c r="E160" s="85"/>
      <c r="F160" s="61">
        <v>23026830.83</v>
      </c>
      <c r="G160" s="62">
        <v>11786133.12</v>
      </c>
      <c r="H160" s="68">
        <f t="shared" si="2"/>
        <v>51.18434754227966</v>
      </c>
    </row>
    <row r="161" ht="11.25">
      <c r="A161" s="65"/>
    </row>
    <row r="162" ht="11.25">
      <c r="A162" s="66"/>
    </row>
  </sheetData>
  <sheetProtection/>
  <mergeCells count="9">
    <mergeCell ref="B160:E160"/>
    <mergeCell ref="A7:H7"/>
    <mergeCell ref="A9:A11"/>
    <mergeCell ref="B9:B11"/>
    <mergeCell ref="C9:C11"/>
    <mergeCell ref="D9:D11"/>
    <mergeCell ref="G9:H10"/>
    <mergeCell ref="E9:E11"/>
    <mergeCell ref="F9:F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G3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140625" style="1" customWidth="1"/>
    <col min="2" max="2" width="35.421875" style="2" customWidth="1"/>
    <col min="3" max="3" width="31.00390625" style="2" customWidth="1"/>
    <col min="4" max="4" width="14.2812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1:5" ht="12.75">
      <c r="A1" s="8"/>
      <c r="B1" s="9"/>
      <c r="C1" s="9"/>
      <c r="D1" s="9"/>
      <c r="E1" s="10" t="s">
        <v>79</v>
      </c>
    </row>
    <row r="2" spans="1:5" ht="12.75">
      <c r="A2" s="8"/>
      <c r="B2" s="9"/>
      <c r="C2" s="9"/>
      <c r="D2" s="9"/>
      <c r="E2" s="10" t="s">
        <v>77</v>
      </c>
    </row>
    <row r="3" spans="1:5" ht="12.75">
      <c r="A3" s="8"/>
      <c r="B3" s="9"/>
      <c r="C3" s="9"/>
      <c r="D3" s="9"/>
      <c r="E3" s="10" t="s">
        <v>67</v>
      </c>
    </row>
    <row r="4" spans="1:5" ht="12.75">
      <c r="A4" s="8"/>
      <c r="B4" s="9"/>
      <c r="C4" s="9"/>
      <c r="D4" s="9"/>
      <c r="E4" s="10" t="s">
        <v>140</v>
      </c>
    </row>
    <row r="5" spans="1:5" ht="12.75">
      <c r="A5" s="8"/>
      <c r="B5" s="9"/>
      <c r="C5" s="9"/>
      <c r="D5" s="9"/>
      <c r="E5" s="10" t="s">
        <v>321</v>
      </c>
    </row>
    <row r="6" spans="1:5" ht="8.25" customHeight="1">
      <c r="A6" s="8"/>
      <c r="B6" s="9"/>
      <c r="C6" s="9"/>
      <c r="D6" s="9"/>
      <c r="E6" s="9"/>
    </row>
    <row r="7" spans="1:5" ht="7.5" customHeight="1" hidden="1">
      <c r="A7" s="8"/>
      <c r="B7" s="9"/>
      <c r="C7" s="9"/>
      <c r="D7" s="9"/>
      <c r="E7" s="9"/>
    </row>
    <row r="8" spans="1:5" ht="12.75" hidden="1">
      <c r="A8" s="8"/>
      <c r="B8" s="9"/>
      <c r="C8" s="9"/>
      <c r="D8" s="9"/>
      <c r="E8" s="9"/>
    </row>
    <row r="9" spans="1:5" ht="43.5" customHeight="1">
      <c r="A9" s="92" t="s">
        <v>233</v>
      </c>
      <c r="B9" s="87"/>
      <c r="C9" s="87"/>
      <c r="D9" s="87"/>
      <c r="E9" s="87"/>
    </row>
    <row r="10" spans="1:5" ht="12.75">
      <c r="A10" s="11"/>
      <c r="B10" s="12"/>
      <c r="C10" s="11"/>
      <c r="D10" s="11"/>
      <c r="E10" s="9"/>
    </row>
    <row r="11" spans="1:5" ht="11.25" customHeight="1">
      <c r="A11" s="96" t="s">
        <v>68</v>
      </c>
      <c r="B11" s="96" t="s">
        <v>80</v>
      </c>
      <c r="C11" s="96" t="s">
        <v>81</v>
      </c>
      <c r="D11" s="96" t="s">
        <v>143</v>
      </c>
      <c r="E11" s="93" t="s">
        <v>236</v>
      </c>
    </row>
    <row r="12" spans="1:5" ht="11.25" customHeight="1">
      <c r="A12" s="96"/>
      <c r="B12" s="96"/>
      <c r="C12" s="96"/>
      <c r="D12" s="96"/>
      <c r="E12" s="94"/>
    </row>
    <row r="13" spans="1:5" ht="68.25" customHeight="1">
      <c r="A13" s="96"/>
      <c r="B13" s="96"/>
      <c r="C13" s="96"/>
      <c r="D13" s="96"/>
      <c r="E13" s="95"/>
    </row>
    <row r="14" spans="1:5" ht="12.75">
      <c r="A14" s="13">
        <v>1</v>
      </c>
      <c r="B14" s="13">
        <v>2</v>
      </c>
      <c r="C14" s="13">
        <v>3</v>
      </c>
      <c r="D14" s="13">
        <v>4</v>
      </c>
      <c r="E14" s="13">
        <v>6</v>
      </c>
    </row>
    <row r="15" spans="1:7" ht="25.5">
      <c r="A15" s="21">
        <v>1</v>
      </c>
      <c r="B15" s="16" t="s">
        <v>75</v>
      </c>
      <c r="C15" s="18" t="s">
        <v>127</v>
      </c>
      <c r="D15" s="17">
        <f>D16-D17+D18+D19+D20-D21</f>
        <v>47252.82999999821</v>
      </c>
      <c r="E15" s="17">
        <f>E17-E16+E19-(-E18)+E21-E20</f>
        <v>-2841423.539999999</v>
      </c>
      <c r="G15" s="5"/>
    </row>
    <row r="16" spans="1:5" ht="51">
      <c r="A16" s="21">
        <f aca="true" t="shared" si="0" ref="A16:A22">1+A15</f>
        <v>2</v>
      </c>
      <c r="B16" s="16" t="s">
        <v>128</v>
      </c>
      <c r="C16" s="18" t="s">
        <v>129</v>
      </c>
      <c r="D16" s="17">
        <v>0</v>
      </c>
      <c r="E16" s="17">
        <v>0</v>
      </c>
    </row>
    <row r="17" spans="1:5" ht="76.5">
      <c r="A17" s="21">
        <f t="shared" si="0"/>
        <v>3</v>
      </c>
      <c r="B17" s="16" t="s">
        <v>130</v>
      </c>
      <c r="C17" s="18" t="s">
        <v>131</v>
      </c>
      <c r="D17" s="17">
        <v>0</v>
      </c>
      <c r="E17" s="17">
        <v>0</v>
      </c>
    </row>
    <row r="18" spans="1:5" ht="25.5">
      <c r="A18" s="21">
        <f t="shared" si="0"/>
        <v>4</v>
      </c>
      <c r="B18" s="16" t="s">
        <v>132</v>
      </c>
      <c r="C18" s="18" t="s">
        <v>133</v>
      </c>
      <c r="D18" s="22">
        <v>-22979578</v>
      </c>
      <c r="E18" s="22">
        <v>-15234574.37</v>
      </c>
    </row>
    <row r="19" spans="1:5" ht="54" customHeight="1">
      <c r="A19" s="21">
        <f t="shared" si="0"/>
        <v>5</v>
      </c>
      <c r="B19" s="16" t="s">
        <v>134</v>
      </c>
      <c r="C19" s="18" t="s">
        <v>135</v>
      </c>
      <c r="D19" s="22">
        <v>23026830.83</v>
      </c>
      <c r="E19" s="22">
        <v>13193150.83</v>
      </c>
    </row>
    <row r="20" spans="1:5" ht="65.25" customHeight="1">
      <c r="A20" s="21">
        <f t="shared" si="0"/>
        <v>6</v>
      </c>
      <c r="B20" s="16" t="s">
        <v>136</v>
      </c>
      <c r="C20" s="18" t="s">
        <v>137</v>
      </c>
      <c r="D20" s="17">
        <v>800000</v>
      </c>
      <c r="E20" s="17">
        <v>800000</v>
      </c>
    </row>
    <row r="21" spans="1:7" ht="58.5" customHeight="1">
      <c r="A21" s="21">
        <f t="shared" si="0"/>
        <v>7</v>
      </c>
      <c r="B21" s="16" t="s">
        <v>138</v>
      </c>
      <c r="C21" s="18" t="s">
        <v>139</v>
      </c>
      <c r="D21" s="19">
        <v>800000</v>
      </c>
      <c r="E21" s="19">
        <v>0</v>
      </c>
      <c r="F21" s="5"/>
      <c r="G21" s="5"/>
    </row>
    <row r="22" spans="1:7" ht="29.25" customHeight="1">
      <c r="A22" s="21">
        <f t="shared" si="0"/>
        <v>8</v>
      </c>
      <c r="B22" s="14" t="s">
        <v>74</v>
      </c>
      <c r="C22" s="21"/>
      <c r="D22" s="15">
        <f>D15</f>
        <v>47252.82999999821</v>
      </c>
      <c r="E22" s="15">
        <f>E15</f>
        <v>-2841423.539999999</v>
      </c>
      <c r="F22" s="5"/>
      <c r="G22" s="5"/>
    </row>
    <row r="23" spans="1:6" ht="12.75">
      <c r="A23" s="11"/>
      <c r="B23" s="12"/>
      <c r="C23" s="11"/>
      <c r="D23" s="11"/>
      <c r="E23" s="9"/>
      <c r="F23" s="5"/>
    </row>
    <row r="24" spans="1:5" ht="12.75">
      <c r="A24" s="11"/>
      <c r="B24" s="12"/>
      <c r="C24" s="11"/>
      <c r="D24" s="11"/>
      <c r="E24" s="9"/>
    </row>
    <row r="25" spans="1:4" ht="11.25">
      <c r="A25" s="6"/>
      <c r="B25" s="7"/>
      <c r="C25" s="6"/>
      <c r="D25" s="6"/>
    </row>
    <row r="26" spans="1:4" ht="11.25">
      <c r="A26" s="6"/>
      <c r="B26" s="7"/>
      <c r="C26" s="6"/>
      <c r="D26" s="6"/>
    </row>
    <row r="27" spans="1:4" ht="11.25">
      <c r="A27" s="6"/>
      <c r="B27" s="7"/>
      <c r="C27" s="6"/>
      <c r="D27" s="6"/>
    </row>
    <row r="28" spans="1:4" ht="11.25">
      <c r="A28" s="6"/>
      <c r="B28" s="7"/>
      <c r="C28" s="6"/>
      <c r="D28" s="6"/>
    </row>
    <row r="29" spans="1:4" ht="11.25">
      <c r="A29" s="6"/>
      <c r="B29" s="7"/>
      <c r="C29" s="6"/>
      <c r="D29" s="6"/>
    </row>
    <row r="30" spans="1:4" ht="11.25">
      <c r="A30" s="6"/>
      <c r="B30" s="7"/>
      <c r="C30" s="6"/>
      <c r="D30" s="6"/>
    </row>
    <row r="31" spans="1:4" ht="11.25">
      <c r="A31" s="6"/>
      <c r="B31" s="7"/>
      <c r="C31" s="6"/>
      <c r="D31" s="6"/>
    </row>
    <row r="32" spans="1:4" ht="11.25">
      <c r="A32" s="6"/>
      <c r="B32" s="7"/>
      <c r="C32" s="6"/>
      <c r="D32" s="6"/>
    </row>
    <row r="33" spans="1:4" ht="11.25">
      <c r="A33" s="6"/>
      <c r="B33" s="7"/>
      <c r="C33" s="6"/>
      <c r="D33" s="6"/>
    </row>
    <row r="34" spans="1:4" ht="11.25">
      <c r="A34" s="6"/>
      <c r="B34" s="7"/>
      <c r="C34" s="6"/>
      <c r="D34" s="6"/>
    </row>
  </sheetData>
  <sheetProtection/>
  <mergeCells count="6"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2014-10-29T08:20:59Z</cp:lastPrinted>
  <dcterms:created xsi:type="dcterms:W3CDTF">1996-10-08T23:32:33Z</dcterms:created>
  <dcterms:modified xsi:type="dcterms:W3CDTF">2014-10-29T08:21:02Z</dcterms:modified>
  <cp:category/>
  <cp:version/>
  <cp:contentType/>
  <cp:contentStatus/>
</cp:coreProperties>
</file>